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T2" sheetId="1" state="hidden" r:id="rId1"/>
    <sheet name="ds nha cong vu" sheetId="2" r:id="rId2"/>
  </sheets>
  <definedNames/>
  <calcPr fullCalcOnLoad="1"/>
</workbook>
</file>

<file path=xl/sharedStrings.xml><?xml version="1.0" encoding="utf-8"?>
<sst xmlns="http://schemas.openxmlformats.org/spreadsheetml/2006/main" count="121" uniqueCount="87">
  <si>
    <t>STT</t>
  </si>
  <si>
    <t>Chỉ tiêu</t>
  </si>
  <si>
    <t>Đơn vị tính</t>
  </si>
  <si>
    <t>So sánh (%)</t>
  </si>
  <si>
    <t>Tổng doanh thu du lịch và dịch vụ du lịch</t>
  </si>
  <si>
    <t>Tỷ đồng</t>
  </si>
  <si>
    <t xml:space="preserve"> - Khách quốc tế</t>
  </si>
  <si>
    <t xml:space="preserve"> - Khách nội địa</t>
  </si>
  <si>
    <t>Tổng lượt khách du lịch</t>
  </si>
  <si>
    <t>Lượt khách</t>
  </si>
  <si>
    <t>Tổng số cơ sở lưu trú du lịch</t>
  </si>
  <si>
    <t xml:space="preserve"> - Số cơ sở đảm bảo đủ điều kiện tối thiểu về cơ sở vật chất kỹ thuật và dịch vụ phục vụ khách du lịch</t>
  </si>
  <si>
    <t xml:space="preserve"> - Số cơ sở chưa có quyết định, thông báo</t>
  </si>
  <si>
    <t xml:space="preserve"> - Công suất sử dụng phòng</t>
  </si>
  <si>
    <t>Nhà hàng</t>
  </si>
  <si>
    <t>Cơ sở</t>
  </si>
  <si>
    <t>%</t>
  </si>
  <si>
    <t xml:space="preserve"> - Tổng số phòng đảm bảo đủ điều kiện tối thiểu về cơ sở vật chất kỹ thuật và dịch vụ phục vụ khách du lịch</t>
  </si>
  <si>
    <t xml:space="preserve"> - Tổng số khách sạn 1 sao, 2 sao, 3 sao</t>
  </si>
  <si>
    <t xml:space="preserve"> + Số khách sạn 3 sao</t>
  </si>
  <si>
    <t xml:space="preserve"> + Số khách sạn 1 sao, 2 sao</t>
  </si>
  <si>
    <t xml:space="preserve"> - Tổng số phòng khách sạn 1 sao, 2 sao, 3 sao</t>
  </si>
  <si>
    <t>BIỂU MẪU</t>
  </si>
  <si>
    <t>Ghi chú</t>
  </si>
  <si>
    <t>Phòng</t>
  </si>
  <si>
    <t xml:space="preserve"> + Khách nội địa có lưu trú</t>
  </si>
  <si>
    <t xml:space="preserve"> + Khách nội địa không lưu trú</t>
  </si>
  <si>
    <t xml:space="preserve"> + Khách quốc tế có lưu trú</t>
  </si>
  <si>
    <t xml:space="preserve"> + Khách quốc tế không lưu trú</t>
  </si>
  <si>
    <t>Năm 2022</t>
  </si>
  <si>
    <t xml:space="preserve">Kế hoạch năm 2022 </t>
  </si>
  <si>
    <t>Kết quả hoạt động kinh doanh du lịch tháng 02/2022 và ước thực hiện tháng 03/2022</t>
  </si>
  <si>
    <t>Thực hiện  tháng 02 năm 2021</t>
  </si>
  <si>
    <t>Thực hiện tháng 02 năm 2022</t>
  </si>
  <si>
    <t>Dự ước tháng 03 năm 2022</t>
  </si>
  <si>
    <t>Cộng dồn TH 02 tháng năm  2022</t>
  </si>
  <si>
    <t>TH  tháng 2 năm 2022/TH  tháng 2 năm 2021</t>
  </si>
  <si>
    <t xml:space="preserve">Cộng dồn TH 02 tháng năm 2022/KH năm 2022 </t>
  </si>
  <si>
    <t>Tổng</t>
  </si>
  <si>
    <t xml:space="preserve">Tên đơn vị </t>
  </si>
  <si>
    <t>Giá dự kiến</t>
  </si>
  <si>
    <t xml:space="preserve">STT   
</t>
  </si>
  <si>
    <t>Điện thoại</t>
  </si>
  <si>
    <t xml:space="preserve">Số phòng </t>
  </si>
  <si>
    <t>Sức chứa
(người)</t>
  </si>
  <si>
    <t>Bộ Chỉ huy Quân sự tỉnh</t>
  </si>
  <si>
    <t>Hiệp đồng (Bố trí ăn theo thỏa thuận)</t>
  </si>
  <si>
    <t>0986.746.338</t>
  </si>
  <si>
    <t>Bảo hiểm</t>
  </si>
  <si>
    <t>200.000/phòng</t>
  </si>
  <si>
    <t>0915168746</t>
  </si>
  <si>
    <t>- Biên phòng</t>
  </si>
  <si>
    <t>- khu tập thể</t>
  </si>
  <si>
    <t xml:space="preserve">100.000 – 150.000đ/ phòng
</t>
  </si>
  <si>
    <t>50.000 đ/người</t>
  </si>
  <si>
    <t>0889.555.678</t>
  </si>
  <si>
    <t>Ngân hàng chính sách</t>
  </si>
  <si>
    <t>150.000đ/ phòng</t>
  </si>
  <si>
    <t>0394.877.469</t>
  </si>
  <si>
    <t>Ngân hàng Nông nghiệp</t>
  </si>
  <si>
    <t>0918.395.859</t>
  </si>
  <si>
    <t>Công an tỉnh</t>
  </si>
  <si>
    <t>250.000- 500.000đ/phòng</t>
  </si>
  <si>
    <t>0973.080.567</t>
  </si>
  <si>
    <t>Trung đoàn 880</t>
  </si>
  <si>
    <t>Hội Nông dân tỉnh</t>
  </si>
  <si>
    <t>130.000đ/ phòng (Bố trí ăn theo thỏa thuận)</t>
  </si>
  <si>
    <t>0912.487.286</t>
  </si>
  <si>
    <t>Trung tâm bồi dưỡng người có công</t>
  </si>
  <si>
    <t>180.000đ/phòng</t>
  </si>
  <si>
    <t>0375.529.666</t>
  </si>
  <si>
    <t>Liên đoàn Lao động tỉnh</t>
  </si>
  <si>
    <t>150.000đ/phòng</t>
  </si>
  <si>
    <t>09130.17.076</t>
  </si>
  <si>
    <t>Ngân hàng nhà nước tỉnh</t>
  </si>
  <si>
    <t>200.000đ/phòng</t>
  </si>
  <si>
    <t>0968.123.623</t>
  </si>
  <si>
    <t xml:space="preserve"> - 150.000/người/ngày (01 phòng 8 người, vệ sinh khép kín)
- Có phục vụ nấu ăn theo yêu cầu</t>
  </si>
  <si>
    <t>0912.542.333</t>
  </si>
  <si>
    <t>DANH SÁCH CÁC ĐƠN VỊ CÓ PHÒNG NGHỈ (công vụ, nhà ở có phòng cho khách thuê)</t>
  </si>
  <si>
    <t>BTC</t>
  </si>
  <si>
    <t>Hết phòng</t>
  </si>
  <si>
    <t>Trường Chính trị, 258 đường Trần Phú, Tân phong</t>
  </si>
  <si>
    <t>0336855752</t>
  </si>
  <si>
    <t>50.000/nghìn/người/ngày (Đảm bảo ăn trưa, tối theo nhu cầu)</t>
  </si>
  <si>
    <t xml:space="preserve">Trường quân sự (Trung đoàn 880), xã Sùng Phài, thành phố Lai Châu (Cách Quảng trường 7,5km) </t>
  </si>
  <si>
    <t>(Kèm theo Công văn số         /SVHTTDL-QLDL ngày     /3/2023 của Sở VHTTDL)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</si>
</sst>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.000"/>
    <numFmt numFmtId="175" formatCode="#,##0.0"/>
    <numFmt numFmtId="176" formatCode="#,##0.0000"/>
    <numFmt numFmtId="177" formatCode="#,##0.00000"/>
    <numFmt numFmtId="178" formatCode="0.000%"/>
    <numFmt numFmtId="179" formatCode="_(* #,##0.0_);_(* \(#,##0.0\);_(* &quot;-&quot;??_);_(@_)"/>
    <numFmt numFmtId="180" formatCode="_(* #,##0_);_(* \(#,##0\);_(* &quot;-&quot;??_);_(@_)"/>
    <numFmt numFmtId="181" formatCode="_-* #,##0.000\ _₫_-;\-* #,##0.000\ _₫_-;_-* &quot;-&quot;???\ _₫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;[Red]0.00"/>
    <numFmt numFmtId="187" formatCode="[$-409]dddd\,\ mmmm\ d\,\ yyyy"/>
    <numFmt numFmtId="188" formatCode="[$-409]h:mm:ss\ AM/PM"/>
    <numFmt numFmtId="189" formatCode="_(* #,##0.000_);_(* \(#,##0.000\);_(* &quot;-&quot;??_);_(@_)"/>
    <numFmt numFmtId="190" formatCode="#,##0;[Red]#,##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2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174" fontId="41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175" fontId="0" fillId="0" borderId="0" xfId="0" applyNumberFormat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" fontId="41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0" fontId="2" fillId="0" borderId="0" xfId="0" applyFont="1" applyAlignment="1">
      <alignment horizontal="center"/>
    </xf>
    <xf numFmtId="177" fontId="0" fillId="0" borderId="0" xfId="0" applyNumberFormat="1" applyAlignment="1">
      <alignment/>
    </xf>
    <xf numFmtId="178" fontId="41" fillId="0" borderId="0" xfId="0" applyNumberFormat="1" applyFon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3" fillId="3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180" fontId="41" fillId="0" borderId="10" xfId="42" applyNumberFormat="1" applyFont="1" applyBorder="1" applyAlignment="1">
      <alignment horizontal="center" vertical="center" wrapText="1"/>
    </xf>
    <xf numFmtId="180" fontId="0" fillId="0" borderId="0" xfId="42" applyNumberFormat="1" applyFont="1" applyAlignment="1">
      <alignment horizontal="center" vertical="center" wrapText="1"/>
    </xf>
    <xf numFmtId="180" fontId="0" fillId="0" borderId="0" xfId="42" applyNumberFormat="1" applyFont="1" applyAlignment="1">
      <alignment horizontal="center" vertical="center"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center" vertic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80" fontId="0" fillId="0" borderId="10" xfId="42" applyNumberFormat="1" applyFont="1" applyBorder="1" applyAlignment="1">
      <alignment vertical="center" wrapText="1"/>
    </xf>
    <xf numFmtId="180" fontId="0" fillId="0" borderId="10" xfId="42" applyNumberFormat="1" applyFont="1" applyBorder="1" applyAlignment="1">
      <alignment vertical="center"/>
    </xf>
    <xf numFmtId="180" fontId="0" fillId="0" borderId="10" xfId="42" applyNumberFormat="1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28575</xdr:rowOff>
    </xdr:from>
    <xdr:to>
      <xdr:col>3</xdr:col>
      <xdr:colOff>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3810000" y="4286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="110" zoomScaleNormal="110" zoomScalePageLayoutView="0" workbookViewId="0" topLeftCell="A13">
      <selection activeCell="F18" sqref="F18"/>
    </sheetView>
  </sheetViews>
  <sheetFormatPr defaultColWidth="9.00390625" defaultRowHeight="15.75"/>
  <cols>
    <col min="1" max="1" width="5.75390625" style="0" customWidth="1"/>
    <col min="2" max="2" width="38.625" style="0" customWidth="1"/>
    <col min="3" max="3" width="11.25390625" style="0" customWidth="1"/>
    <col min="4" max="4" width="9.00390625" style="7" customWidth="1"/>
    <col min="5" max="5" width="10.625" style="7" customWidth="1"/>
    <col min="6" max="6" width="8.625" style="46" customWidth="1"/>
    <col min="7" max="7" width="9.125" style="7" customWidth="1"/>
    <col min="8" max="8" width="9.875" style="7" customWidth="1"/>
    <col min="9" max="9" width="9.00390625" style="7" customWidth="1"/>
    <col min="10" max="10" width="8.75390625" style="7" customWidth="1"/>
    <col min="11" max="11" width="7.75390625" style="0" customWidth="1"/>
    <col min="12" max="12" width="26.625" style="0" customWidth="1"/>
    <col min="13" max="13" width="14.125" style="0" bestFit="1" customWidth="1"/>
  </cols>
  <sheetData>
    <row r="1" spans="2:9" ht="15.75">
      <c r="B1" s="77" t="s">
        <v>22</v>
      </c>
      <c r="C1" s="77"/>
      <c r="D1" s="77"/>
      <c r="E1" s="77"/>
      <c r="F1" s="77"/>
      <c r="G1" s="77"/>
      <c r="H1" s="77"/>
      <c r="I1" s="36"/>
    </row>
    <row r="2" spans="2:9" ht="15.75">
      <c r="B2" s="77" t="s">
        <v>31</v>
      </c>
      <c r="C2" s="77"/>
      <c r="D2" s="77"/>
      <c r="E2" s="77"/>
      <c r="F2" s="77"/>
      <c r="G2" s="77"/>
      <c r="H2" s="77"/>
      <c r="I2" s="36"/>
    </row>
    <row r="4" spans="1:11" ht="22.5" customHeight="1">
      <c r="A4" s="75" t="s">
        <v>0</v>
      </c>
      <c r="B4" s="75" t="s">
        <v>1</v>
      </c>
      <c r="C4" s="75" t="s">
        <v>2</v>
      </c>
      <c r="D4" s="75" t="s">
        <v>32</v>
      </c>
      <c r="E4" s="78" t="s">
        <v>29</v>
      </c>
      <c r="F4" s="79"/>
      <c r="G4" s="79"/>
      <c r="H4" s="79"/>
      <c r="I4" s="78" t="s">
        <v>3</v>
      </c>
      <c r="J4" s="80"/>
      <c r="K4" s="70" t="s">
        <v>23</v>
      </c>
    </row>
    <row r="5" spans="1:12" ht="114.75" customHeight="1">
      <c r="A5" s="76"/>
      <c r="B5" s="76"/>
      <c r="C5" s="76"/>
      <c r="D5" s="76"/>
      <c r="E5" s="16" t="s">
        <v>30</v>
      </c>
      <c r="F5" s="39" t="s">
        <v>33</v>
      </c>
      <c r="G5" s="16" t="s">
        <v>34</v>
      </c>
      <c r="H5" s="16" t="s">
        <v>35</v>
      </c>
      <c r="I5" s="16" t="s">
        <v>36</v>
      </c>
      <c r="J5" s="16" t="s">
        <v>37</v>
      </c>
      <c r="K5" s="71"/>
      <c r="L5" s="17"/>
    </row>
    <row r="6" spans="1:12" s="1" customFormat="1" ht="15.75">
      <c r="A6" s="9">
        <v>1</v>
      </c>
      <c r="B6" s="3" t="s">
        <v>4</v>
      </c>
      <c r="C6" s="3" t="s">
        <v>5</v>
      </c>
      <c r="D6" s="13">
        <f>D7+D10</f>
        <v>24.86</v>
      </c>
      <c r="E6" s="22">
        <f>E7+E10</f>
        <v>437.8</v>
      </c>
      <c r="F6" s="40">
        <f>F10</f>
        <v>39.227000000000004</v>
      </c>
      <c r="G6" s="3">
        <f>G10</f>
        <v>39.370000000000005</v>
      </c>
      <c r="H6" s="3">
        <v>78.347</v>
      </c>
      <c r="I6" s="2">
        <f>F6*100/D6</f>
        <v>157.79163314561546</v>
      </c>
      <c r="J6" s="2">
        <f>H6*100/E6</f>
        <v>17.89561443581544</v>
      </c>
      <c r="K6" s="20"/>
      <c r="L6" s="38"/>
    </row>
    <row r="7" spans="1:13" ht="15.75">
      <c r="A7" s="4"/>
      <c r="B7" s="4" t="s">
        <v>6</v>
      </c>
      <c r="C7" s="4" t="s">
        <v>5</v>
      </c>
      <c r="D7" s="4">
        <v>0</v>
      </c>
      <c r="E7" s="28">
        <f>E8+E9</f>
        <v>22</v>
      </c>
      <c r="F7" s="41">
        <f>F8+F9</f>
        <v>0</v>
      </c>
      <c r="G7" s="4">
        <v>0</v>
      </c>
      <c r="H7" s="6">
        <f>H8+H9</f>
        <v>0</v>
      </c>
      <c r="I7" s="14"/>
      <c r="J7" s="10"/>
      <c r="K7" s="19"/>
      <c r="L7" s="34"/>
      <c r="M7" s="17"/>
    </row>
    <row r="8" spans="1:13" ht="15.75">
      <c r="A8" s="4"/>
      <c r="B8" s="4" t="s">
        <v>27</v>
      </c>
      <c r="C8" s="4" t="s">
        <v>5</v>
      </c>
      <c r="D8" s="4">
        <v>0</v>
      </c>
      <c r="E8" s="28">
        <v>19</v>
      </c>
      <c r="F8" s="41">
        <f>F15</f>
        <v>0</v>
      </c>
      <c r="G8" s="4">
        <v>0</v>
      </c>
      <c r="H8" s="6">
        <f>H15</f>
        <v>0</v>
      </c>
      <c r="I8" s="14"/>
      <c r="J8" s="10"/>
      <c r="K8" s="19"/>
      <c r="L8" s="34"/>
      <c r="M8" s="17"/>
    </row>
    <row r="9" spans="1:13" ht="15.75">
      <c r="A9" s="4"/>
      <c r="B9" s="4" t="s">
        <v>28</v>
      </c>
      <c r="C9" s="4" t="s">
        <v>5</v>
      </c>
      <c r="D9" s="4">
        <v>0</v>
      </c>
      <c r="E9" s="29">
        <v>3</v>
      </c>
      <c r="F9" s="42">
        <v>0</v>
      </c>
      <c r="G9" s="4">
        <v>0</v>
      </c>
      <c r="H9" s="4">
        <v>0</v>
      </c>
      <c r="I9" s="14"/>
      <c r="J9" s="10"/>
      <c r="K9" s="19"/>
      <c r="L9" s="34">
        <f>E16*500000</f>
        <v>3500000000</v>
      </c>
      <c r="M9" s="17"/>
    </row>
    <row r="10" spans="1:12" ht="15.75">
      <c r="A10" s="4"/>
      <c r="B10" s="4" t="s">
        <v>7</v>
      </c>
      <c r="C10" s="4" t="s">
        <v>5</v>
      </c>
      <c r="D10" s="11">
        <v>24.86</v>
      </c>
      <c r="E10" s="29">
        <f>E11+E12</f>
        <v>415.8</v>
      </c>
      <c r="F10" s="42">
        <f>F12+F11</f>
        <v>39.227000000000004</v>
      </c>
      <c r="G10" s="11">
        <f>G11+G12</f>
        <v>39.370000000000005</v>
      </c>
      <c r="H10" s="11">
        <v>78.347</v>
      </c>
      <c r="I10" s="11">
        <f>F10*100/D10</f>
        <v>157.79163314561546</v>
      </c>
      <c r="J10" s="11">
        <f>H10*100/E10</f>
        <v>18.84247234247234</v>
      </c>
      <c r="K10" s="19"/>
      <c r="L10" s="34"/>
    </row>
    <row r="11" spans="1:12" s="32" customFormat="1" ht="15.75">
      <c r="A11" s="29"/>
      <c r="B11" s="29" t="s">
        <v>25</v>
      </c>
      <c r="C11" s="29" t="s">
        <v>5</v>
      </c>
      <c r="D11" s="30">
        <v>24.235</v>
      </c>
      <c r="E11" s="29">
        <v>305.8</v>
      </c>
      <c r="F11" s="42">
        <v>28.988</v>
      </c>
      <c r="G11" s="30">
        <v>28.92</v>
      </c>
      <c r="H11" s="30">
        <v>57.888</v>
      </c>
      <c r="I11" s="30"/>
      <c r="J11" s="30"/>
      <c r="K11" s="31"/>
      <c r="L11" s="35"/>
    </row>
    <row r="12" spans="1:12" s="32" customFormat="1" ht="15.75">
      <c r="A12" s="29"/>
      <c r="B12" s="29" t="s">
        <v>26</v>
      </c>
      <c r="C12" s="29" t="s">
        <v>5</v>
      </c>
      <c r="D12" s="30">
        <v>0.625</v>
      </c>
      <c r="E12" s="29">
        <f>E19*0.0005</f>
        <v>110</v>
      </c>
      <c r="F12" s="42">
        <v>10.239</v>
      </c>
      <c r="G12" s="30">
        <f>G19*0.0005</f>
        <v>10.450000000000001</v>
      </c>
      <c r="H12" s="30">
        <v>20.459</v>
      </c>
      <c r="I12" s="30"/>
      <c r="J12" s="30"/>
      <c r="K12" s="31"/>
      <c r="L12" s="35"/>
    </row>
    <row r="13" spans="1:14" s="1" customFormat="1" ht="15.75">
      <c r="A13" s="12">
        <v>2</v>
      </c>
      <c r="B13" s="3" t="s">
        <v>8</v>
      </c>
      <c r="C13" s="3" t="s">
        <v>9</v>
      </c>
      <c r="D13" s="5">
        <v>24331</v>
      </c>
      <c r="E13" s="5">
        <v>490000</v>
      </c>
      <c r="F13" s="43">
        <v>44636</v>
      </c>
      <c r="G13" s="5">
        <v>45000</v>
      </c>
      <c r="H13" s="5">
        <v>89161</v>
      </c>
      <c r="I13" s="24">
        <f>F13*100/D13</f>
        <v>183.45320784184784</v>
      </c>
      <c r="J13" s="13">
        <f>H13*100/E13</f>
        <v>18.19612244897959</v>
      </c>
      <c r="K13" s="33"/>
      <c r="L13" s="18"/>
      <c r="M13" s="21"/>
      <c r="N13" s="18"/>
    </row>
    <row r="14" spans="1:12" ht="25.5" customHeight="1">
      <c r="A14" s="4"/>
      <c r="B14" s="4" t="s">
        <v>6</v>
      </c>
      <c r="C14" s="4" t="s">
        <v>9</v>
      </c>
      <c r="D14" s="6">
        <v>0</v>
      </c>
      <c r="E14" s="6">
        <v>15000</v>
      </c>
      <c r="F14" s="41">
        <f>F15+F16</f>
        <v>0</v>
      </c>
      <c r="G14" s="6">
        <v>0</v>
      </c>
      <c r="H14" s="6">
        <f>H15+H16</f>
        <v>0</v>
      </c>
      <c r="I14" s="25"/>
      <c r="J14" s="10"/>
      <c r="K14" s="72"/>
      <c r="L14" s="27"/>
    </row>
    <row r="15" spans="1:12" ht="25.5" customHeight="1">
      <c r="A15" s="4"/>
      <c r="B15" s="4" t="s">
        <v>27</v>
      </c>
      <c r="C15" s="4" t="s">
        <v>9</v>
      </c>
      <c r="D15" s="6">
        <v>0</v>
      </c>
      <c r="E15" s="6">
        <v>8000</v>
      </c>
      <c r="F15" s="41">
        <v>0</v>
      </c>
      <c r="G15" s="6">
        <v>0</v>
      </c>
      <c r="H15" s="6">
        <v>0</v>
      </c>
      <c r="I15" s="25"/>
      <c r="J15" s="10"/>
      <c r="K15" s="73"/>
      <c r="L15" s="17"/>
    </row>
    <row r="16" spans="1:12" ht="25.5" customHeight="1">
      <c r="A16" s="4"/>
      <c r="B16" s="4" t="s">
        <v>28</v>
      </c>
      <c r="C16" s="4" t="s">
        <v>9</v>
      </c>
      <c r="D16" s="6">
        <v>0</v>
      </c>
      <c r="E16" s="6">
        <f>E14-E15</f>
        <v>7000</v>
      </c>
      <c r="F16" s="41">
        <v>0</v>
      </c>
      <c r="G16" s="6">
        <v>0</v>
      </c>
      <c r="H16" s="6">
        <v>0</v>
      </c>
      <c r="I16" s="25"/>
      <c r="J16" s="10"/>
      <c r="K16" s="73"/>
      <c r="L16" s="17"/>
    </row>
    <row r="17" spans="1:13" ht="15.75">
      <c r="A17" s="4"/>
      <c r="B17" s="4" t="s">
        <v>7</v>
      </c>
      <c r="C17" s="4" t="s">
        <v>9</v>
      </c>
      <c r="D17" s="6">
        <v>24331</v>
      </c>
      <c r="E17" s="6">
        <v>475000</v>
      </c>
      <c r="F17" s="41">
        <v>44636</v>
      </c>
      <c r="G17" s="6">
        <v>45000</v>
      </c>
      <c r="H17" s="6">
        <v>89161</v>
      </c>
      <c r="I17" s="25">
        <f>F17*100/D17</f>
        <v>183.45320784184784</v>
      </c>
      <c r="J17" s="14">
        <f>H17*100/E17</f>
        <v>18.77073684210526</v>
      </c>
      <c r="K17" s="73"/>
      <c r="L17" s="37">
        <f>L18*800000</f>
        <v>28988400000</v>
      </c>
      <c r="M17" s="17"/>
    </row>
    <row r="18" spans="1:13" ht="15.75">
      <c r="A18" s="4"/>
      <c r="B18" s="4" t="s">
        <v>25</v>
      </c>
      <c r="C18" s="4" t="s">
        <v>9</v>
      </c>
      <c r="D18" s="6">
        <v>23081</v>
      </c>
      <c r="E18" s="6">
        <v>255000</v>
      </c>
      <c r="F18" s="41">
        <v>24157</v>
      </c>
      <c r="G18" s="6">
        <v>24100</v>
      </c>
      <c r="H18" s="6">
        <v>48242</v>
      </c>
      <c r="I18" s="25"/>
      <c r="J18" s="14"/>
      <c r="K18" s="73"/>
      <c r="L18" s="17">
        <f>F18*1.5</f>
        <v>36235.5</v>
      </c>
      <c r="M18" s="17"/>
    </row>
    <row r="19" spans="1:13" ht="15.75">
      <c r="A19" s="4"/>
      <c r="B19" s="4" t="s">
        <v>26</v>
      </c>
      <c r="C19" s="4" t="s">
        <v>9</v>
      </c>
      <c r="D19" s="6">
        <v>1250</v>
      </c>
      <c r="E19" s="6">
        <f>E17-E18</f>
        <v>220000</v>
      </c>
      <c r="F19" s="41">
        <f>F17-F18</f>
        <v>20479</v>
      </c>
      <c r="G19" s="6">
        <f>G17-G18</f>
        <v>20900</v>
      </c>
      <c r="H19" s="6">
        <v>40919</v>
      </c>
      <c r="I19" s="25"/>
      <c r="J19" s="14"/>
      <c r="K19" s="73"/>
      <c r="L19" s="17">
        <f>F19*500000</f>
        <v>10239500000</v>
      </c>
      <c r="M19" s="17"/>
    </row>
    <row r="20" spans="1:12" s="1" customFormat="1" ht="15.75">
      <c r="A20" s="12">
        <v>3</v>
      </c>
      <c r="B20" s="3" t="s">
        <v>10</v>
      </c>
      <c r="C20" s="3" t="s">
        <v>15</v>
      </c>
      <c r="D20" s="5">
        <v>128</v>
      </c>
      <c r="E20" s="5">
        <v>132</v>
      </c>
      <c r="F20" s="43">
        <v>131</v>
      </c>
      <c r="G20" s="5">
        <v>131</v>
      </c>
      <c r="H20" s="5">
        <v>131</v>
      </c>
      <c r="I20" s="5">
        <f>F20*100/D20</f>
        <v>102.34375</v>
      </c>
      <c r="J20" s="13">
        <f>H20*100/E20</f>
        <v>99.24242424242425</v>
      </c>
      <c r="K20" s="73"/>
      <c r="L20" s="18"/>
    </row>
    <row r="21" spans="1:11" ht="15.75">
      <c r="A21" s="4"/>
      <c r="B21" s="4" t="s">
        <v>18</v>
      </c>
      <c r="C21" s="4"/>
      <c r="D21" s="6">
        <v>31</v>
      </c>
      <c r="E21" s="6">
        <v>33</v>
      </c>
      <c r="F21" s="41">
        <v>32</v>
      </c>
      <c r="G21" s="6">
        <v>32</v>
      </c>
      <c r="H21" s="6">
        <v>32</v>
      </c>
      <c r="I21" s="6"/>
      <c r="J21" s="10"/>
      <c r="K21" s="73"/>
    </row>
    <row r="22" spans="1:11" ht="15.75">
      <c r="A22" s="4"/>
      <c r="B22" s="4" t="s">
        <v>19</v>
      </c>
      <c r="C22" s="4" t="s">
        <v>15</v>
      </c>
      <c r="D22" s="6">
        <v>3</v>
      </c>
      <c r="E22" s="6">
        <v>4</v>
      </c>
      <c r="F22" s="41">
        <v>3</v>
      </c>
      <c r="G22" s="6">
        <v>3</v>
      </c>
      <c r="H22" s="6">
        <v>3</v>
      </c>
      <c r="I22" s="6"/>
      <c r="J22" s="10"/>
      <c r="K22" s="74"/>
    </row>
    <row r="23" spans="1:11" ht="15.75">
      <c r="A23" s="4"/>
      <c r="B23" s="4" t="s">
        <v>20</v>
      </c>
      <c r="C23" s="4" t="s">
        <v>15</v>
      </c>
      <c r="D23" s="6">
        <v>28</v>
      </c>
      <c r="E23" s="6">
        <f>E21-E22</f>
        <v>29</v>
      </c>
      <c r="F23" s="41">
        <f>F21-F22</f>
        <v>29</v>
      </c>
      <c r="G23" s="6">
        <f>G21-G22</f>
        <v>29</v>
      </c>
      <c r="H23" s="6">
        <f>H21-H22</f>
        <v>29</v>
      </c>
      <c r="I23" s="6"/>
      <c r="J23" s="10"/>
      <c r="K23" s="19"/>
    </row>
    <row r="24" spans="1:11" ht="30" customHeight="1">
      <c r="A24" s="4"/>
      <c r="B24" s="15" t="s">
        <v>21</v>
      </c>
      <c r="C24" s="4" t="s">
        <v>24</v>
      </c>
      <c r="D24" s="6">
        <v>1080</v>
      </c>
      <c r="E24" s="6">
        <v>1200</v>
      </c>
      <c r="F24" s="41">
        <v>1100</v>
      </c>
      <c r="G24" s="6">
        <v>1100</v>
      </c>
      <c r="H24" s="6">
        <v>1100</v>
      </c>
      <c r="I24" s="6"/>
      <c r="J24" s="10"/>
      <c r="K24" s="19"/>
    </row>
    <row r="25" spans="1:11" ht="47.25">
      <c r="A25" s="4"/>
      <c r="B25" s="15" t="s">
        <v>11</v>
      </c>
      <c r="C25" s="8" t="s">
        <v>15</v>
      </c>
      <c r="D25" s="8">
        <v>78</v>
      </c>
      <c r="E25" s="8">
        <v>80</v>
      </c>
      <c r="F25" s="44">
        <v>80</v>
      </c>
      <c r="G25" s="8">
        <v>80</v>
      </c>
      <c r="H25" s="8">
        <v>80</v>
      </c>
      <c r="I25" s="8"/>
      <c r="J25" s="11"/>
      <c r="K25" s="19"/>
    </row>
    <row r="26" spans="1:12" ht="47.25">
      <c r="A26" s="4"/>
      <c r="B26" s="15" t="s">
        <v>17</v>
      </c>
      <c r="C26" s="4" t="s">
        <v>24</v>
      </c>
      <c r="D26" s="6">
        <v>1005</v>
      </c>
      <c r="E26" s="26">
        <v>1009</v>
      </c>
      <c r="F26" s="45">
        <v>1009</v>
      </c>
      <c r="G26" s="26">
        <v>1009</v>
      </c>
      <c r="H26" s="26">
        <v>1009</v>
      </c>
      <c r="I26" s="8"/>
      <c r="J26" s="11"/>
      <c r="K26" s="19"/>
      <c r="L26" s="17"/>
    </row>
    <row r="27" spans="1:11" ht="15.75">
      <c r="A27" s="4"/>
      <c r="B27" s="4" t="s">
        <v>12</v>
      </c>
      <c r="C27" s="4" t="s">
        <v>15</v>
      </c>
      <c r="D27" s="4">
        <v>19</v>
      </c>
      <c r="E27" s="4">
        <v>19</v>
      </c>
      <c r="F27" s="42">
        <f>F20-F21-F25</f>
        <v>19</v>
      </c>
      <c r="G27" s="4">
        <f>G20-G21-G25</f>
        <v>19</v>
      </c>
      <c r="H27" s="4">
        <f>H20-H21-H25</f>
        <v>19</v>
      </c>
      <c r="I27" s="4"/>
      <c r="J27" s="11"/>
      <c r="K27" s="19"/>
    </row>
    <row r="28" spans="1:11" ht="15.75">
      <c r="A28" s="4"/>
      <c r="B28" s="4" t="s">
        <v>13</v>
      </c>
      <c r="C28" s="4" t="s">
        <v>16</v>
      </c>
      <c r="D28" s="4">
        <v>59</v>
      </c>
      <c r="E28" s="4">
        <v>60</v>
      </c>
      <c r="F28" s="42">
        <v>40</v>
      </c>
      <c r="G28" s="4">
        <v>60</v>
      </c>
      <c r="H28" s="4">
        <v>60</v>
      </c>
      <c r="I28" s="11"/>
      <c r="J28" s="10"/>
      <c r="K28" s="19"/>
    </row>
    <row r="29" spans="1:11" s="1" customFormat="1" ht="15.75">
      <c r="A29" s="12">
        <v>4</v>
      </c>
      <c r="B29" s="3" t="s">
        <v>14</v>
      </c>
      <c r="C29" s="3" t="s">
        <v>15</v>
      </c>
      <c r="D29" s="3">
        <v>138</v>
      </c>
      <c r="E29" s="3">
        <v>145</v>
      </c>
      <c r="F29" s="40">
        <v>140</v>
      </c>
      <c r="G29" s="3">
        <v>140</v>
      </c>
      <c r="H29" s="3">
        <v>140</v>
      </c>
      <c r="I29" s="23">
        <f>F29*100/D29</f>
        <v>101.44927536231884</v>
      </c>
      <c r="J29" s="22">
        <f>F29*100/E29</f>
        <v>96.55172413793103</v>
      </c>
      <c r="K29" s="20"/>
    </row>
  </sheetData>
  <sheetProtection/>
  <mergeCells count="10">
    <mergeCell ref="K4:K5"/>
    <mergeCell ref="K14:K22"/>
    <mergeCell ref="A4:A5"/>
    <mergeCell ref="B1:H1"/>
    <mergeCell ref="B2:H2"/>
    <mergeCell ref="E4:H4"/>
    <mergeCell ref="C4:C5"/>
    <mergeCell ref="B4:B5"/>
    <mergeCell ref="D4:D5"/>
    <mergeCell ref="I4:J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5.75"/>
  <cols>
    <col min="1" max="1" width="6.00390625" style="49" customWidth="1"/>
    <col min="2" max="2" width="42.875" style="52" customWidth="1"/>
    <col min="3" max="3" width="7.625" style="67" customWidth="1"/>
    <col min="4" max="4" width="7.00390625" style="67" customWidth="1"/>
    <col min="5" max="5" width="30.25390625" style="47" customWidth="1"/>
    <col min="6" max="6" width="17.125" style="47" customWidth="1"/>
    <col min="7" max="7" width="12.25390625" style="47" customWidth="1"/>
  </cols>
  <sheetData>
    <row r="1" spans="2:6" ht="15.75">
      <c r="B1" s="83" t="s">
        <v>79</v>
      </c>
      <c r="C1" s="83"/>
      <c r="D1" s="83"/>
      <c r="E1" s="83"/>
      <c r="F1" s="83"/>
    </row>
    <row r="2" spans="2:7" ht="15.75">
      <c r="B2" s="84" t="s">
        <v>86</v>
      </c>
      <c r="C2" s="84"/>
      <c r="D2" s="84"/>
      <c r="E2" s="84"/>
      <c r="F2" s="84"/>
      <c r="G2" s="84"/>
    </row>
    <row r="4" spans="1:7" ht="31.5">
      <c r="A4" s="53" t="s">
        <v>41</v>
      </c>
      <c r="B4" s="54" t="s">
        <v>39</v>
      </c>
      <c r="C4" s="65" t="s">
        <v>43</v>
      </c>
      <c r="D4" s="65" t="s">
        <v>44</v>
      </c>
      <c r="E4" s="54" t="s">
        <v>40</v>
      </c>
      <c r="F4" s="54" t="s">
        <v>42</v>
      </c>
      <c r="G4" s="54" t="s">
        <v>23</v>
      </c>
    </row>
    <row r="5" spans="1:7" ht="34.5" customHeight="1">
      <c r="A5" s="48">
        <v>1</v>
      </c>
      <c r="B5" s="55" t="s">
        <v>45</v>
      </c>
      <c r="C5" s="85">
        <v>55</v>
      </c>
      <c r="D5" s="85">
        <v>110</v>
      </c>
      <c r="E5" s="56" t="s">
        <v>46</v>
      </c>
      <c r="F5" s="56" t="s">
        <v>47</v>
      </c>
      <c r="G5" s="48" t="s">
        <v>80</v>
      </c>
    </row>
    <row r="6" spans="1:7" ht="15.75">
      <c r="A6" s="48">
        <v>2</v>
      </c>
      <c r="B6" s="55" t="s">
        <v>48</v>
      </c>
      <c r="C6" s="85">
        <v>5</v>
      </c>
      <c r="D6" s="85">
        <v>30</v>
      </c>
      <c r="E6" s="56" t="s">
        <v>49</v>
      </c>
      <c r="F6" s="56" t="s">
        <v>50</v>
      </c>
      <c r="G6" s="48" t="s">
        <v>81</v>
      </c>
    </row>
    <row r="7" spans="1:7" ht="47.25">
      <c r="A7" s="81">
        <v>3</v>
      </c>
      <c r="B7" s="57" t="s">
        <v>51</v>
      </c>
      <c r="C7" s="86">
        <v>23</v>
      </c>
      <c r="D7" s="85">
        <v>76</v>
      </c>
      <c r="E7" s="56" t="s">
        <v>53</v>
      </c>
      <c r="F7" s="58">
        <v>889555678</v>
      </c>
      <c r="G7" s="48" t="s">
        <v>80</v>
      </c>
    </row>
    <row r="8" spans="1:7" ht="15.75">
      <c r="A8" s="82"/>
      <c r="B8" s="57" t="s">
        <v>52</v>
      </c>
      <c r="C8" s="86">
        <v>1</v>
      </c>
      <c r="D8" s="85">
        <v>33</v>
      </c>
      <c r="E8" s="56" t="s">
        <v>54</v>
      </c>
      <c r="F8" s="56" t="s">
        <v>55</v>
      </c>
      <c r="G8" s="48"/>
    </row>
    <row r="9" spans="1:7" ht="15.75">
      <c r="A9" s="48">
        <v>4</v>
      </c>
      <c r="B9" s="55" t="s">
        <v>56</v>
      </c>
      <c r="C9" s="85">
        <v>5</v>
      </c>
      <c r="D9" s="85">
        <v>10</v>
      </c>
      <c r="E9" s="56" t="s">
        <v>57</v>
      </c>
      <c r="F9" s="56" t="s">
        <v>58</v>
      </c>
      <c r="G9" s="48" t="s">
        <v>81</v>
      </c>
    </row>
    <row r="10" spans="1:7" ht="15.75">
      <c r="A10" s="48">
        <v>5</v>
      </c>
      <c r="B10" s="57" t="s">
        <v>59</v>
      </c>
      <c r="C10" s="85">
        <v>5</v>
      </c>
      <c r="D10" s="85">
        <v>10</v>
      </c>
      <c r="E10" s="56"/>
      <c r="F10" s="56" t="s">
        <v>60</v>
      </c>
      <c r="G10" s="48" t="s">
        <v>81</v>
      </c>
    </row>
    <row r="11" spans="1:7" ht="15.75">
      <c r="A11" s="48">
        <v>6</v>
      </c>
      <c r="B11" s="55" t="s">
        <v>61</v>
      </c>
      <c r="C11" s="85">
        <v>36</v>
      </c>
      <c r="D11" s="85">
        <v>140</v>
      </c>
      <c r="E11" s="56" t="s">
        <v>62</v>
      </c>
      <c r="F11" s="56" t="s">
        <v>63</v>
      </c>
      <c r="G11" s="48" t="s">
        <v>81</v>
      </c>
    </row>
    <row r="12" spans="1:7" ht="31.5">
      <c r="A12" s="48">
        <v>7</v>
      </c>
      <c r="B12" s="55" t="s">
        <v>64</v>
      </c>
      <c r="C12" s="85">
        <v>7</v>
      </c>
      <c r="D12" s="85">
        <v>150</v>
      </c>
      <c r="E12" s="59" t="s">
        <v>46</v>
      </c>
      <c r="F12" s="58">
        <v>389538343</v>
      </c>
      <c r="G12" s="48"/>
    </row>
    <row r="13" spans="1:7" ht="31.5">
      <c r="A13" s="48">
        <v>8</v>
      </c>
      <c r="B13" s="55" t="s">
        <v>65</v>
      </c>
      <c r="C13" s="85">
        <v>28</v>
      </c>
      <c r="D13" s="85">
        <v>60</v>
      </c>
      <c r="E13" s="56" t="s">
        <v>66</v>
      </c>
      <c r="F13" s="56" t="s">
        <v>67</v>
      </c>
      <c r="G13" s="48" t="s">
        <v>81</v>
      </c>
    </row>
    <row r="14" spans="1:7" ht="15.75">
      <c r="A14" s="48">
        <v>9</v>
      </c>
      <c r="B14" s="60" t="s">
        <v>68</v>
      </c>
      <c r="C14" s="85">
        <v>14</v>
      </c>
      <c r="D14" s="85">
        <v>52</v>
      </c>
      <c r="E14" s="56" t="s">
        <v>69</v>
      </c>
      <c r="F14" s="56" t="s">
        <v>70</v>
      </c>
      <c r="G14" s="48" t="s">
        <v>81</v>
      </c>
    </row>
    <row r="15" spans="1:7" ht="15.75">
      <c r="A15" s="48">
        <v>10</v>
      </c>
      <c r="B15" s="57" t="s">
        <v>71</v>
      </c>
      <c r="C15" s="85">
        <v>17</v>
      </c>
      <c r="D15" s="85">
        <v>34</v>
      </c>
      <c r="E15" s="48" t="s">
        <v>72</v>
      </c>
      <c r="F15" s="56" t="s">
        <v>73</v>
      </c>
      <c r="G15" s="48" t="s">
        <v>81</v>
      </c>
    </row>
    <row r="16" spans="1:7" ht="15.75">
      <c r="A16" s="48">
        <v>11</v>
      </c>
      <c r="B16" s="55" t="s">
        <v>74</v>
      </c>
      <c r="C16" s="85">
        <v>7</v>
      </c>
      <c r="D16" s="85">
        <v>14</v>
      </c>
      <c r="E16" s="56" t="s">
        <v>75</v>
      </c>
      <c r="F16" s="56" t="s">
        <v>76</v>
      </c>
      <c r="G16" s="48" t="s">
        <v>81</v>
      </c>
    </row>
    <row r="17" spans="1:7" ht="81.75" customHeight="1">
      <c r="A17" s="48">
        <v>15</v>
      </c>
      <c r="B17" s="55" t="s">
        <v>85</v>
      </c>
      <c r="C17" s="85">
        <v>20</v>
      </c>
      <c r="D17" s="85">
        <v>320</v>
      </c>
      <c r="E17" s="56" t="s">
        <v>77</v>
      </c>
      <c r="F17" s="56" t="s">
        <v>78</v>
      </c>
      <c r="G17" s="48"/>
    </row>
    <row r="18" spans="1:7" ht="31.5">
      <c r="A18" s="48">
        <v>16</v>
      </c>
      <c r="B18" s="68" t="s">
        <v>82</v>
      </c>
      <c r="C18" s="87">
        <v>1</v>
      </c>
      <c r="D18" s="87">
        <v>30</v>
      </c>
      <c r="E18" s="64" t="s">
        <v>84</v>
      </c>
      <c r="F18" s="69" t="s">
        <v>83</v>
      </c>
      <c r="G18" s="63"/>
    </row>
    <row r="19" spans="1:7" ht="15.75">
      <c r="A19" s="48"/>
      <c r="B19" s="61" t="s">
        <v>38</v>
      </c>
      <c r="C19" s="87">
        <v>224</v>
      </c>
      <c r="D19" s="87">
        <v>1059</v>
      </c>
      <c r="E19" s="62"/>
      <c r="F19" s="62"/>
      <c r="G19" s="63"/>
    </row>
    <row r="20" spans="2:6" ht="15.75">
      <c r="B20" s="51"/>
      <c r="C20" s="66"/>
      <c r="D20" s="66"/>
      <c r="E20" s="50"/>
      <c r="F20" s="50"/>
    </row>
    <row r="21" spans="2:6" ht="15.75">
      <c r="B21" s="51"/>
      <c r="C21" s="66"/>
      <c r="D21" s="66"/>
      <c r="E21" s="50"/>
      <c r="F21" s="50"/>
    </row>
    <row r="22" spans="2:6" ht="15.75">
      <c r="B22" s="51"/>
      <c r="C22" s="66"/>
      <c r="D22" s="66"/>
      <c r="E22" s="50"/>
      <c r="F22" s="50"/>
    </row>
    <row r="23" spans="2:6" ht="15.75">
      <c r="B23" s="51"/>
      <c r="C23" s="66"/>
      <c r="D23" s="66"/>
      <c r="E23" s="50"/>
      <c r="F23" s="50"/>
    </row>
    <row r="24" spans="2:6" ht="15.75">
      <c r="B24" s="51"/>
      <c r="C24" s="66"/>
      <c r="D24" s="66"/>
      <c r="E24" s="50"/>
      <c r="F24" s="50"/>
    </row>
    <row r="25" spans="2:6" ht="15.75">
      <c r="B25" s="51"/>
      <c r="C25" s="66"/>
      <c r="D25" s="66"/>
      <c r="E25" s="50"/>
      <c r="F25" s="50"/>
    </row>
    <row r="26" spans="2:6" ht="15.75">
      <c r="B26" s="51"/>
      <c r="C26" s="66"/>
      <c r="D26" s="66"/>
      <c r="E26" s="50"/>
      <c r="F26" s="50"/>
    </row>
    <row r="27" spans="2:6" ht="15.75">
      <c r="B27" s="51"/>
      <c r="C27" s="66"/>
      <c r="D27" s="66"/>
      <c r="E27" s="50"/>
      <c r="F27" s="50"/>
    </row>
    <row r="28" spans="2:6" ht="15.75">
      <c r="B28" s="51"/>
      <c r="C28" s="66"/>
      <c r="D28" s="66"/>
      <c r="E28" s="50"/>
      <c r="F28" s="50"/>
    </row>
    <row r="29" spans="2:6" ht="15.75">
      <c r="B29" s="51"/>
      <c r="C29" s="66"/>
      <c r="D29" s="66"/>
      <c r="E29" s="50"/>
      <c r="F29" s="50"/>
    </row>
    <row r="30" spans="2:6" ht="15.75">
      <c r="B30" s="51"/>
      <c r="C30" s="66"/>
      <c r="D30" s="66"/>
      <c r="E30" s="50"/>
      <c r="F30" s="50"/>
    </row>
    <row r="31" spans="2:6" ht="15.75">
      <c r="B31" s="51"/>
      <c r="C31" s="66"/>
      <c r="D31" s="66"/>
      <c r="E31" s="50"/>
      <c r="F31" s="50"/>
    </row>
    <row r="32" spans="2:6" ht="15.75">
      <c r="B32" s="51"/>
      <c r="C32" s="66"/>
      <c r="D32" s="66"/>
      <c r="E32" s="50"/>
      <c r="F32" s="50"/>
    </row>
    <row r="33" spans="2:6" ht="15.75">
      <c r="B33" s="51"/>
      <c r="C33" s="66"/>
      <c r="D33" s="66"/>
      <c r="E33" s="50"/>
      <c r="F33" s="50"/>
    </row>
    <row r="34" spans="2:6" ht="15.75">
      <c r="B34" s="51"/>
      <c r="C34" s="66"/>
      <c r="D34" s="66"/>
      <c r="E34" s="50"/>
      <c r="F34" s="50"/>
    </row>
    <row r="35" spans="2:6" ht="15.75">
      <c r="B35" s="51"/>
      <c r="C35" s="66"/>
      <c r="D35" s="66"/>
      <c r="E35" s="50"/>
      <c r="F35" s="50"/>
    </row>
    <row r="36" spans="2:6" ht="15.75">
      <c r="B36" s="51"/>
      <c r="C36" s="66"/>
      <c r="D36" s="66"/>
      <c r="E36" s="50"/>
      <c r="F36" s="50"/>
    </row>
    <row r="37" spans="2:6" ht="15.75">
      <c r="B37" s="51"/>
      <c r="C37" s="66"/>
      <c r="D37" s="66"/>
      <c r="E37" s="50"/>
      <c r="F37" s="50"/>
    </row>
    <row r="38" spans="2:6" ht="15.75">
      <c r="B38" s="51"/>
      <c r="C38" s="66"/>
      <c r="D38" s="66"/>
      <c r="E38" s="50"/>
      <c r="F38" s="50"/>
    </row>
    <row r="39" spans="2:6" ht="15.75">
      <c r="B39" s="51"/>
      <c r="C39" s="66"/>
      <c r="D39" s="66"/>
      <c r="E39" s="50"/>
      <c r="F39" s="50"/>
    </row>
    <row r="40" spans="2:6" ht="15.75">
      <c r="B40" s="51"/>
      <c r="C40" s="66"/>
      <c r="D40" s="66"/>
      <c r="E40" s="50"/>
      <c r="F40" s="50"/>
    </row>
  </sheetData>
  <sheetProtection/>
  <mergeCells count="3">
    <mergeCell ref="A7:A8"/>
    <mergeCell ref="B1:F1"/>
    <mergeCell ref="B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DULICH-LCU</dc:creator>
  <cp:keywords/>
  <dc:description/>
  <cp:lastModifiedBy>Admin</cp:lastModifiedBy>
  <cp:lastPrinted>2023-02-09T02:45:53Z</cp:lastPrinted>
  <dcterms:created xsi:type="dcterms:W3CDTF">2020-07-06T08:10:38Z</dcterms:created>
  <dcterms:modified xsi:type="dcterms:W3CDTF">2023-03-11T03:52:20Z</dcterms:modified>
  <cp:category/>
  <cp:version/>
  <cp:contentType/>
  <cp:contentStatus/>
</cp:coreProperties>
</file>