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Văn phòng Tỉnh ủy\02.Khối kinh tế\01.Nông nghiệp\2026\01.BCTK NQ 03, 05 Đề án 04\"/>
    </mc:Choice>
  </mc:AlternateContent>
  <bookViews>
    <workbookView xWindow="0" yWindow="0" windowWidth="21570" windowHeight="8085" activeTab="1"/>
  </bookViews>
  <sheets>
    <sheet name="Biểu 01. Văn bản ban hành" sheetId="1" r:id="rId1"/>
    <sheet name="Biểu 02. TH kết quả Thực hiện" sheetId="2" r:id="rId2"/>
    <sheet name="Biểu 03. Chi tiết kết quả T.H " sheetId="3" r:id="rId3"/>
    <sheet name="Biểu 04. Tổng hợp kinh phí" sheetId="23" r:id="rId4"/>
    <sheet name="Biểu 05. Kết quả T.H theo xã" sheetId="18" r:id="rId5"/>
    <sheet name="Biểu 06. Thực thi pháp luật" sheetId="10" r:id="rId6"/>
    <sheet name="Biểu 07. D. tích cung ứng DVMTR" sheetId="11" r:id="rId7"/>
    <sheet name="Biểu 08. Nguồn thu DVMTR" sheetId="12" r:id="rId8"/>
    <sheet name="Biểu 09. Chi trả tiền DVMTR" sheetId="13" r:id="rId9"/>
  </sheets>
  <externalReferences>
    <externalReference r:id="rId10"/>
    <externalReference r:id="rId11"/>
    <externalReference r:id="rId12"/>
    <externalReference r:id="rId13"/>
    <externalReference r:id="rId14"/>
    <externalReference r:id="rId15"/>
    <externalReference r:id="rId16"/>
  </externalReferences>
  <definedNames>
    <definedName name="\b1501">#REF!</definedName>
    <definedName name="\b1502">#REF!</definedName>
    <definedName name="\b2002">#REF!</definedName>
    <definedName name="\b2501">#REF!</definedName>
    <definedName name="\b2502">#REF!</definedName>
    <definedName name="\b3001">#REF!</definedName>
    <definedName name="\b3001coc">#REF!</definedName>
    <definedName name="\cc25">#REF!</definedName>
    <definedName name="\cc27">#REF!</definedName>
    <definedName name="\cc3">#REF!</definedName>
    <definedName name="\cc32">#REF!</definedName>
    <definedName name="\cc35">#REF!</definedName>
    <definedName name="\cc37">#REF!</definedName>
    <definedName name="\cc4">#REF!</definedName>
    <definedName name="\cc45">#REF!</definedName>
    <definedName name="\cd25">#REF!</definedName>
    <definedName name="\cd32">#REF!</definedName>
    <definedName name="\cd37">#REF!</definedName>
    <definedName name="\cd45">#REF!</definedName>
    <definedName name="\T">#REF!</definedName>
    <definedName name="\v100">#REF!</definedName>
    <definedName name="\v125">#REF!</definedName>
    <definedName name="\v75">#REF!</definedName>
    <definedName name="_____a1" hidden="1">{"'Sheet1'!$L$16"}</definedName>
    <definedName name="_____a16550">'[1]CT -THVLNC'!#REF!</definedName>
    <definedName name="_____bac3">12413</definedName>
    <definedName name="_____CT250">'[2]dongia (2)'!#REF!</definedName>
    <definedName name="_____h1" hidden="1">{"'Sheet1'!$L$16"}</definedName>
    <definedName name="_____H2">'[3]VL cap'!#REF!</definedName>
    <definedName name="_____hu1" hidden="1">{"'Sheet1'!$L$16"}</definedName>
    <definedName name="_____hu2" hidden="1">{"'Sheet1'!$L$16"}</definedName>
    <definedName name="_____hu5" hidden="1">{"'Sheet1'!$L$16"}</definedName>
    <definedName name="_____hu6" hidden="1">{"'Sheet1'!$L$16"}</definedName>
    <definedName name="_____Lan1" hidden="1">{"'Sheet1'!$L$16"}</definedName>
    <definedName name="_____NSO2" hidden="1">{"'Sheet1'!$L$16"}</definedName>
    <definedName name="_____tt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ac3">12413</definedName>
    <definedName name="____bac4">13529</definedName>
    <definedName name="____bac5">15483</definedName>
    <definedName name="____ban2" hidden="1">{"'Sheet1'!$L$16"}</definedName>
    <definedName name="____cs805">#REF!</definedName>
    <definedName name="____f5" hidden="1">{"'Sheet1'!$L$16"}</definedName>
    <definedName name="____Goi8" hidden="1">{"'Sheet1'!$L$16"}</definedName>
    <definedName name="____h1" hidden="1">{"'Sheet1'!$L$16"}</definedName>
    <definedName name="____H3">#REF!</definedName>
    <definedName name="____hh1">[4]XL4Poppy!$C$9</definedName>
    <definedName name="____hh2">[4]XL4Poppy!$A$15</definedName>
    <definedName name="____hu1" hidden="1">{"'Sheet1'!$L$16"}</definedName>
    <definedName name="____hu2" hidden="1">{"'Sheet1'!$L$16"}</definedName>
    <definedName name="____hu5" hidden="1">{"'Sheet1'!$L$16"}</definedName>
    <definedName name="____hu6" hidden="1">{"'Sheet1'!$L$16"}</definedName>
    <definedName name="____km03" hidden="1">{"'Sheet1'!$L$16"}</definedName>
    <definedName name="____Lan1" hidden="1">{"'Sheet1'!$L$16"}</definedName>
    <definedName name="____LAN3" hidden="1">{"'Sheet1'!$L$16"}</definedName>
    <definedName name="____M36" hidden="1">{"'Sheet1'!$L$16"}</definedName>
    <definedName name="____NSO2" hidden="1">{"'Sheet1'!$L$16"}</definedName>
    <definedName name="____PA3" hidden="1">{"'Sheet1'!$L$16"}</definedName>
    <definedName name="____phu2" hidden="1">{"'Sheet1'!$L$16"}</definedName>
    <definedName name="____T4">[5]XL4Poppy!$C$31</definedName>
    <definedName name="____td1" hidden="1">{"'Sheet1'!$L$16"}</definedName>
    <definedName name="____TO14" hidden="1">{"'Sheet1'!$L$16"}</definedName>
    <definedName name="____Tru21" hidden="1">{"'Sheet1'!$L$16"}</definedName>
    <definedName name="____tt3" hidden="1">{"'Sheet1'!$L$16"}</definedName>
    <definedName name="____VC5" hidden="1">{"'Sheet1'!$L$16"}</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16550">'[1]CT -THVLNC'!#REF!</definedName>
    <definedName name="___bac3">12413</definedName>
    <definedName name="___bac4">13529</definedName>
    <definedName name="___bac5">15483</definedName>
    <definedName name="___ban2" hidden="1">{"'Sheet1'!$L$16"}</definedName>
    <definedName name="___cs805">#REF!</definedName>
    <definedName name="___CT250">'[2]dongia (2)'!#REF!</definedName>
    <definedName name="___f5" hidden="1">{"'Sheet1'!$L$16"}</definedName>
    <definedName name="___Goi8" hidden="1">{"'Sheet1'!$L$16"}</definedName>
    <definedName name="___h1" hidden="1">{"'Sheet1'!$L$16"}</definedName>
    <definedName name="___H2">'[3]VL cap'!#REF!</definedName>
    <definedName name="___H3">#REF!</definedName>
    <definedName name="___hh1">[4]XL4Poppy!$C$9</definedName>
    <definedName name="___hh2">[4]XL4Poppy!$A$15</definedName>
    <definedName name="___hu1" hidden="1">{"'Sheet1'!$L$16"}</definedName>
    <definedName name="___hu2" hidden="1">{"'Sheet1'!$L$16"}</definedName>
    <definedName name="___hu5" hidden="1">{"'Sheet1'!$L$16"}</definedName>
    <definedName name="___hu6" hidden="1">{"'Sheet1'!$L$16"}</definedName>
    <definedName name="___km03" hidden="1">{"'Sheet1'!$L$16"}</definedName>
    <definedName name="___Lan1" hidden="1">{"'Sheet1'!$L$16"}</definedName>
    <definedName name="___LAN3" hidden="1">{"'Sheet1'!$L$16"}</definedName>
    <definedName name="___M36" hidden="1">{"'Sheet1'!$L$16"}</definedName>
    <definedName name="___NSO2" hidden="1">{"'Sheet1'!$L$16"}</definedName>
    <definedName name="___PA3" hidden="1">{"'Sheet1'!$L$16"}</definedName>
    <definedName name="___phu2" hidden="1">{"'Sheet1'!$L$16"}</definedName>
    <definedName name="___T4">[5]XL4Poppy!$C$31</definedName>
    <definedName name="___td1" hidden="1">{"'Sheet1'!$L$16"}</definedName>
    <definedName name="___TO14" hidden="1">{"'Sheet1'!$L$16"}</definedName>
    <definedName name="___Tru21" hidden="1">{"'Sheet1'!$L$16"}</definedName>
    <definedName name="___tt3" hidden="1">{"'Sheet1'!$L$16"}</definedName>
    <definedName name="___VC5" hidden="1">{"'Sheet1'!$L$16"}</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'[1]CT -THVLNC'!#REF!</definedName>
    <definedName name="__bac3">12413</definedName>
    <definedName name="__bac4">13529</definedName>
    <definedName name="__bac5">15483</definedName>
    <definedName name="__ban2" hidden="1">{"'Sheet1'!$L$16"}</definedName>
    <definedName name="__Count">9</definedName>
    <definedName name="__cs805">#REF!</definedName>
    <definedName name="__CT250">'[2]dongia (2)'!#REF!</definedName>
    <definedName name="__f5" hidden="1">{"'Sheet1'!$L$16"}</definedName>
    <definedName name="__Goi8" hidden="1">{"'Sheet1'!$L$16"}</definedName>
    <definedName name="__h1" hidden="1">{"'Sheet1'!$L$16"}</definedName>
    <definedName name="__H2" localSheetId="5">'[3]VL cap'!#REF!</definedName>
    <definedName name="__H2">'[6]VL cap'!#REF!</definedName>
    <definedName name="__H3">#REF!</definedName>
    <definedName name="__hh1">[4]XL4Poppy!$C$9</definedName>
    <definedName name="__hh2">[4]XL4Poppy!$A$15</definedName>
    <definedName name="__hu1" hidden="1">{"'Sheet1'!$L$16"}</definedName>
    <definedName name="__hu2" hidden="1">{"'Sheet1'!$L$16"}</definedName>
    <definedName name="__hu5" hidden="1">{"'Sheet1'!$L$16"}</definedName>
    <definedName name="__hu6" hidden="1">{"'Sheet1'!$L$16"}</definedName>
    <definedName name="__km03" hidden="1">{"'Sheet1'!$L$16"}</definedName>
    <definedName name="__Lan1" hidden="1">{"'Sheet1'!$L$16"}</definedName>
    <definedName name="__LAN3" hidden="1">{"'Sheet1'!$L$16"}</definedName>
    <definedName name="__M36" hidden="1">{"'Sheet1'!$L$16"}</definedName>
    <definedName name="__NSO2" hidden="1">{"'Sheet1'!$L$16"}</definedName>
    <definedName name="__PA3" hidden="1">{"'Sheet1'!$L$16"}</definedName>
    <definedName name="__phu2" hidden="1">{"'Sheet1'!$L$16"}</definedName>
    <definedName name="__T4">[5]XL4Poppy!$C$31</definedName>
    <definedName name="__td1" hidden="1">{"'Sheet1'!$L$16"}</definedName>
    <definedName name="__TO14" hidden="1">{"'Sheet1'!$L$16"}</definedName>
    <definedName name="__Tru21" hidden="1">{"'Sheet1'!$L$16"}</definedName>
    <definedName name="__tt3" hidden="1">{"'Sheet1'!$L$16"}</definedName>
    <definedName name="__VC5" hidden="1">{"'Sheet1'!$L$16"}</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73">"DIEU CHINH"</definedName>
    <definedName name="_1">#N/A</definedName>
    <definedName name="_1000A01">#N/A</definedName>
    <definedName name="_10SOÁ_LÖÔÏNG">#REF!</definedName>
    <definedName name="_12TEÂN_HAØNG">#REF!</definedName>
    <definedName name="_14TEÂN_KHAÙCH_HAØ">#REF!</definedName>
    <definedName name="_16THAØNH_TIEÀN">#REF!</definedName>
    <definedName name="_18TRÒ_GIAÙ">#REF!</definedName>
    <definedName name="_1BA1025">#REF!</definedName>
    <definedName name="_1BA1037">#REF!</definedName>
    <definedName name="_1BA1050">#REF!</definedName>
    <definedName name="_1BA1075">#REF!</definedName>
    <definedName name="_1BA1100">#REF!</definedName>
    <definedName name="_1BA2500">#REF!</definedName>
    <definedName name="_1BA3025">#REF!</definedName>
    <definedName name="_1BA3037">#REF!</definedName>
    <definedName name="_1BA3050">#REF!</definedName>
    <definedName name="_1BA305G">#REF!</definedName>
    <definedName name="_1BA3075">#REF!</definedName>
    <definedName name="_1BA3100">#REF!</definedName>
    <definedName name="_1BA3160">#REF!</definedName>
    <definedName name="_1BA3250">#REF!</definedName>
    <definedName name="_1BA3320">#REF!</definedName>
    <definedName name="_1BA3400">#REF!</definedName>
    <definedName name="_1BA400P">#REF!</definedName>
    <definedName name="_1CAP001">#REF!</definedName>
    <definedName name="_1CAP003">#REF!</definedName>
    <definedName name="_1CAP011">#REF!</definedName>
    <definedName name="_1CAP012">#REF!</definedName>
    <definedName name="_1CDHT01">#REF!</definedName>
    <definedName name="_1CDHT02">#REF!</definedName>
    <definedName name="_1CDHT03">#REF!</definedName>
    <definedName name="_1CHANG1">#REF!</definedName>
    <definedName name="_1CHANG2">#REF!</definedName>
    <definedName name="_1DA0801">#REF!</definedName>
    <definedName name="_1DA0802">#REF!</definedName>
    <definedName name="_1DA1201">#REF!</definedName>
    <definedName name="_1DA2001">#REF!</definedName>
    <definedName name="_1DA2401">#REF!</definedName>
    <definedName name="_1DA2402">#REF!</definedName>
    <definedName name="_1DA3201">#REF!</definedName>
    <definedName name="_1DA3202">#REF!</definedName>
    <definedName name="_1DA3203">#REF!</definedName>
    <definedName name="_1DA3204">#REF!</definedName>
    <definedName name="_1DADOI1">#REF!</definedName>
    <definedName name="_1DAU001">#REF!</definedName>
    <definedName name="_1DAU002">#REF!</definedName>
    <definedName name="_1DAU003">#REF!</definedName>
    <definedName name="_1DCTT48">#REF!</definedName>
    <definedName name="_1DDAY03">#REF!</definedName>
    <definedName name="_1DDTT01">#REF!</definedName>
    <definedName name="_1DK1001">#REF!</definedName>
    <definedName name="_1DK3001">#REF!</definedName>
    <definedName name="_1FCO101">#REF!</definedName>
    <definedName name="_1GIA101">#REF!</definedName>
    <definedName name="_1KD22B1">#REF!</definedName>
    <definedName name="_1KDM22T">#REF!</definedName>
    <definedName name="_1KEP001">#REF!</definedName>
    <definedName name="_1LA1001">#REF!</definedName>
    <definedName name="_1LCAP01">#REF!</definedName>
    <definedName name="_1MCCBO2">#REF!</definedName>
    <definedName name="_1NEO001">#REF!</definedName>
    <definedName name="_1PKCAP1">#REF!</definedName>
    <definedName name="_1PKIEN1">#REF!</definedName>
    <definedName name="_1PKIEN2">#REF!</definedName>
    <definedName name="_1PKTT01">#REF!</definedName>
    <definedName name="_1SDUNG1">#REF!</definedName>
    <definedName name="_1STREO1">#REF!</definedName>
    <definedName name="_1STREO2">#REF!</definedName>
    <definedName name="_1STREO3">#REF!</definedName>
    <definedName name="_1TCD101">#REF!</definedName>
    <definedName name="_1TCD201">#REF!</definedName>
    <definedName name="_1TCD203">#REF!</definedName>
    <definedName name="_1TD1001">#REF!</definedName>
    <definedName name="_1TD1002">#REF!</definedName>
    <definedName name="_1TD2001">#REF!</definedName>
    <definedName name="_1TIHT01">#REF!</definedName>
    <definedName name="_1TIHT02">#REF!</definedName>
    <definedName name="_1TIHT03">#REF!</definedName>
    <definedName name="_1TIHT04">#REF!</definedName>
    <definedName name="_1TIHT05">#REF!</definedName>
    <definedName name="_1TIHT06">#REF!</definedName>
    <definedName name="_1TIHT07">#REF!</definedName>
    <definedName name="_1TRU121">#REF!</definedName>
    <definedName name="_1UCLEV1">#REF!</definedName>
    <definedName name="_2">#N/A</definedName>
    <definedName name="_20TRÒ_GIAÙ__VAT">#REF!</definedName>
    <definedName name="_23NA">#REF!</definedName>
    <definedName name="_23NB">#REF!</definedName>
    <definedName name="_23NC">#REF!</definedName>
    <definedName name="_2BLA100">#REF!</definedName>
    <definedName name="_2CHAG01">#REF!</definedName>
    <definedName name="_2CHAG02">#REF!</definedName>
    <definedName name="_2CHANG1">#REF!</definedName>
    <definedName name="_2CHANG2">#REF!</definedName>
    <definedName name="_2CHDG01">#REF!</definedName>
    <definedName name="_2CHDG02">#REF!</definedName>
    <definedName name="_2CHGI01">#REF!</definedName>
    <definedName name="_2CHSG01">#REF!</definedName>
    <definedName name="_2COTT48">#REF!</definedName>
    <definedName name="_2DA0801">#REF!</definedName>
    <definedName name="_2DA0802">#REF!</definedName>
    <definedName name="_2DA2001">#REF!</definedName>
    <definedName name="_2DA2002">#REF!</definedName>
    <definedName name="_2DA2401">#REF!</definedName>
    <definedName name="_2DA2402">#REF!</definedName>
    <definedName name="_2DA2403">#REF!</definedName>
    <definedName name="_2DA2404">#REF!</definedName>
    <definedName name="_2DA2405">#REF!</definedName>
    <definedName name="_2DA2406">#REF!</definedName>
    <definedName name="_2DA3202">#REF!</definedName>
    <definedName name="_2DADOI1">#REF!</definedName>
    <definedName name="_2DAL201">#REF!</definedName>
    <definedName name="_2DCT001">#REF!</definedName>
    <definedName name="_2DDAY01">#REF!</definedName>
    <definedName name="_2DS1P01">#REF!</definedName>
    <definedName name="_2DS3P01">#REF!</definedName>
    <definedName name="_2FCO100">#REF!</definedName>
    <definedName name="_2FCO200">#REF!</definedName>
    <definedName name="_2KD0221">#REF!</definedName>
    <definedName name="_2KD0222">#REF!</definedName>
    <definedName name="_2KD0223">#REF!</definedName>
    <definedName name="_2KD0481">#REF!</definedName>
    <definedName name="_2KD0500">#REF!</definedName>
    <definedName name="_2KD0501">#REF!</definedName>
    <definedName name="_2KD0502">#REF!</definedName>
    <definedName name="_2KD0700">#REF!</definedName>
    <definedName name="_2KD0701">#REF!</definedName>
    <definedName name="_2KD0702">#REF!</definedName>
    <definedName name="_2KD0950">#REF!</definedName>
    <definedName name="_2KD0951">#REF!</definedName>
    <definedName name="_2KD1501">#REF!</definedName>
    <definedName name="_2KD1502">#REF!</definedName>
    <definedName name="_2KD22B1">#REF!</definedName>
    <definedName name="_2KD2401">#REF!</definedName>
    <definedName name="_2KD48B1">#REF!</definedName>
    <definedName name="_2LA1001">#REF!</definedName>
    <definedName name="_2LBCO01">#REF!</definedName>
    <definedName name="_2LBS001">#REF!</definedName>
    <definedName name="_2MONG01">#REF!</definedName>
    <definedName name="_2NEO001">#REF!</definedName>
    <definedName name="_2NHANH1">#REF!</definedName>
    <definedName name="_2OILS01">#REF!</definedName>
    <definedName name="_2PKTT01">#REF!</definedName>
    <definedName name="_2RECLO1">#REF!</definedName>
    <definedName name="_2SDINH1">#REF!</definedName>
    <definedName name="_2SDUNG1">#REF!</definedName>
    <definedName name="_2STREO1">#REF!</definedName>
    <definedName name="_2STREO2">#REF!</definedName>
    <definedName name="_2STREO3">#REF!</definedName>
    <definedName name="_2STREO4">#REF!</definedName>
    <definedName name="_2SUDO01">#REF!</definedName>
    <definedName name="_2TD2001">#REF!</definedName>
    <definedName name="_2TDIA01">#REF!</definedName>
    <definedName name="_2TDTD01">#REF!</definedName>
    <definedName name="_2TRU121">#REF!</definedName>
    <definedName name="_2TRU122">#REF!</definedName>
    <definedName name="_2TRU141">#REF!</definedName>
    <definedName name="_2TU3100">#REF!</definedName>
    <definedName name="_2TU6100">#REF!</definedName>
    <definedName name="_2UCLEV1">#REF!</definedName>
    <definedName name="_2VTLT01">#REF!</definedName>
    <definedName name="_3ABC501">#REF!</definedName>
    <definedName name="_3ABC701">#REF!</definedName>
    <definedName name="_3ABC951">#REF!</definedName>
    <definedName name="_3BLXMD">#REF!</definedName>
    <definedName name="_3BOAG01">#REF!</definedName>
    <definedName name="_3BRANCH">#REF!</definedName>
    <definedName name="_3BTHT01">#REF!</definedName>
    <definedName name="_3BTHT02">#REF!</definedName>
    <definedName name="_3BTHT11">#REF!</definedName>
    <definedName name="_3CHAG01">#REF!</definedName>
    <definedName name="_3CHAG02">#REF!</definedName>
    <definedName name="_3CHAG03">#REF!</definedName>
    <definedName name="_3CHAG04">#REF!</definedName>
    <definedName name="_3CHDG01">#REF!</definedName>
    <definedName name="_3CHDG02">#REF!</definedName>
    <definedName name="_3CHDG03">#REF!</definedName>
    <definedName name="_3CHDG04">#REF!</definedName>
    <definedName name="_3CHSG01">#REF!</definedName>
    <definedName name="_3CHSG02">#REF!</definedName>
    <definedName name="_3CLHT01">#REF!</definedName>
    <definedName name="_3CLHT02">#REF!</definedName>
    <definedName name="_3CLHT03">#REF!</definedName>
    <definedName name="_3COABC1">#REF!</definedName>
    <definedName name="_3COSSE1">#REF!</definedName>
    <definedName name="_3CPHA01">#REF!</definedName>
    <definedName name="_3CTKHAC">#REF!</definedName>
    <definedName name="_3DA0001">#REF!</definedName>
    <definedName name="_3DA0002">#REF!</definedName>
    <definedName name="_3DCT001">#REF!</definedName>
    <definedName name="_3DMINO1">#REF!</definedName>
    <definedName name="_3DMINO2">#REF!</definedName>
    <definedName name="_3DUPLEX">#REF!</definedName>
    <definedName name="_3DUPSSS">#REF!</definedName>
    <definedName name="_3FERRU1">#REF!</definedName>
    <definedName name="_3FERRU2">#REF!</definedName>
    <definedName name="_3HTTR01">#REF!</definedName>
    <definedName name="_3HTTR02">#REF!</definedName>
    <definedName name="_3HTTR03">#REF!</definedName>
    <definedName name="_3HTTR04">#REF!</definedName>
    <definedName name="_3HTTR05">#REF!</definedName>
    <definedName name="_3KD3501">#REF!</definedName>
    <definedName name="_3KD3502">#REF!</definedName>
    <definedName name="_3KD3511">#REF!</definedName>
    <definedName name="_3KD3801">#REF!</definedName>
    <definedName name="_3KD4801">#REF!</definedName>
    <definedName name="_3KD5011">#REF!</definedName>
    <definedName name="_3KD7501">#REF!</definedName>
    <definedName name="_3KD9501">#REF!</definedName>
    <definedName name="_3LABC01">#REF!</definedName>
    <definedName name="_3MAÕ_HAØNG">#REF!</definedName>
    <definedName name="_3MONG01">#REF!</definedName>
    <definedName name="_3NEO001">#REF!</definedName>
    <definedName name="_3NEO002">#REF!</definedName>
    <definedName name="_3PKABC1">#REF!</definedName>
    <definedName name="_3PKDOM1">#REF!</definedName>
    <definedName name="_3PKDOM2">#REF!</definedName>
    <definedName name="_3PKHT01">#REF!</definedName>
    <definedName name="_3QUARTD">#REF!</definedName>
    <definedName name="_3RACK31">#REF!</definedName>
    <definedName name="_3RACK41">#REF!</definedName>
    <definedName name="_3TDIA01">#REF!</definedName>
    <definedName name="_3TDIA02">#REF!</definedName>
    <definedName name="_3TRU091">#REF!</definedName>
    <definedName name="_3TRU101">#REF!</definedName>
    <definedName name="_3TRU102">#REF!</definedName>
    <definedName name="_3TRU121">#REF!</definedName>
    <definedName name="_3TRU122">#REF!</definedName>
    <definedName name="_3TRU731">#REF!</definedName>
    <definedName name="_3TRU841">#REF!</definedName>
    <definedName name="_3TRU842">#REF!</definedName>
    <definedName name="_3TRU843">#REF!</definedName>
    <definedName name="_3TU0601">#REF!</definedName>
    <definedName name="_3TU0602">#REF!</definedName>
    <definedName name="_3TU0603">#REF!</definedName>
    <definedName name="_3TU0609">#REF!</definedName>
    <definedName name="_3TU0901">#REF!</definedName>
    <definedName name="_3TU0902">#REF!</definedName>
    <definedName name="_3TU0903">#REF!</definedName>
    <definedName name="_430.001">#REF!</definedName>
    <definedName name="_4CDTT01">#REF!</definedName>
    <definedName name="_4CNT050">#REF!</definedName>
    <definedName name="_4CNT095">#REF!</definedName>
    <definedName name="_4CNT150">#REF!</definedName>
    <definedName name="_4CNT240">#REF!</definedName>
    <definedName name="_4CTL050">#REF!</definedName>
    <definedName name="_4CTL095">#REF!</definedName>
    <definedName name="_4CTL150">#REF!</definedName>
    <definedName name="_4CTL240">#REF!</definedName>
    <definedName name="_4FCO100">#REF!</definedName>
    <definedName name="_4HDCTT1">#REF!</definedName>
    <definedName name="_4HDCTT2">#REF!</definedName>
    <definedName name="_4HDCTT3">#REF!</definedName>
    <definedName name="_4HDCTT4">#REF!</definedName>
    <definedName name="_4HNCTT1">#REF!</definedName>
    <definedName name="_4HNCTT2">#REF!</definedName>
    <definedName name="_4HNCTT3">#REF!</definedName>
    <definedName name="_4HNCTT4">#REF!</definedName>
    <definedName name="_4KEPC01">#REF!</definedName>
    <definedName name="_4LBCO01">#REF!</definedName>
    <definedName name="_5080591">#REF!</definedName>
    <definedName name="_5CNHT95">#REF!</definedName>
    <definedName name="_5GOIC01">#REF!</definedName>
    <definedName name="_5HDCHT1">#REF!</definedName>
    <definedName name="_5KEPC01">#REF!</definedName>
    <definedName name="_5MAÕ_SOÁ_THUEÁ">#REF!</definedName>
    <definedName name="_5OSLCHT">#REF!</definedName>
    <definedName name="_7ÑÔN_GIAÙ">#REF!</definedName>
    <definedName name="_9SOÁ_CTÖØ">#REF!</definedName>
    <definedName name="_a1" localSheetId="5" hidden="1">{"'Sheet1'!$L$16"}</definedName>
    <definedName name="_a1" hidden="1">{"'Sheet1'!$L$16"}</definedName>
    <definedName name="_A100000">#REF!</definedName>
    <definedName name="_a129" localSheetId="5"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6550">'[1]CT -THVLNC'!#REF!</definedName>
    <definedName name="_A90000">#REF!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ac2">#REF!</definedName>
    <definedName name="_bac3" localSheetId="5">#REF!</definedName>
    <definedName name="_bac3">12413</definedName>
    <definedName name="_bac4">13529</definedName>
    <definedName name="_bac5">15483</definedName>
    <definedName name="_ban2" localSheetId="5" hidden="1">{"'Sheet1'!$L$16"}</definedName>
    <definedName name="_ban2" hidden="1">{"'Sheet1'!$L$16"}</definedName>
    <definedName name="_bnc5">#REF!</definedName>
    <definedName name="_boi1">#REF!</definedName>
    <definedName name="_boi2">#REF!</definedName>
    <definedName name="_btc20">#REF!</definedName>
    <definedName name="_btc30">#REF!</definedName>
    <definedName name="_btc35">#REF!</definedName>
    <definedName name="_btc40">#REF!</definedName>
    <definedName name="_btc50">#REF!</definedName>
    <definedName name="_BTM15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C_Lphi_4ab">#REF!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5">#REF!</definedName>
    <definedName name="_chl3331">#REF!</definedName>
    <definedName name="_chl3334">#REF!</definedName>
    <definedName name="_CON1">#REF!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s805" localSheetId="5">#REF!</definedName>
    <definedName name="_cs805">#REF!</definedName>
    <definedName name="_ct2005" hidden="1">{"'Sheet1'!$L$16"}</definedName>
    <definedName name="_CT250">'[2]dongia (2)'!#REF!</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6">#REF!</definedName>
    <definedName name="_dam18">#REF!</definedName>
    <definedName name="_dam25">#REF!</definedName>
    <definedName name="_dan1">#REF!</definedName>
    <definedName name="_dan2">#REF!</definedName>
    <definedName name="_dao125">#REF!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ky3331">#REF!</definedName>
    <definedName name="_dky3334">#REF!</definedName>
    <definedName name="_E99999">#REF!</definedName>
    <definedName name="_f5" localSheetId="5" hidden="1">{"'Sheet1'!$L$16"}</definedName>
    <definedName name="_f5" hidden="1">{"'Sheet1'!$L$16"}</definedName>
    <definedName name="_FIL2">#REF!</definedName>
    <definedName name="_Fill" hidden="1">#REF!</definedName>
    <definedName name="_xlnm._FilterDatabase" localSheetId="0" hidden="1">'Biểu 01. Văn bản ban hành'!$B$8:$B$12</definedName>
    <definedName name="_xlnm._FilterDatabase" hidden="1">#REF!</definedName>
    <definedName name="_Goi8" localSheetId="5" hidden="1">{"'Sheet1'!$L$16"}</definedName>
    <definedName name="_Goi8" hidden="1">{"'Sheet1'!$L$16"}</definedName>
    <definedName name="_gon4">#REF!</definedName>
    <definedName name="_h1" localSheetId="5" hidden="1">{"'Sheet1'!$L$16"}</definedName>
    <definedName name="_h1" hidden="1">{"'Sheet1'!$L$16"}</definedName>
    <definedName name="_H2">'[3]VL cap'!#REF!</definedName>
    <definedName name="_H3" localSheetId="5">#REF!</definedName>
    <definedName name="_H3">#REF!</definedName>
    <definedName name="_hh1">[4]XL4Poppy!$C$9</definedName>
    <definedName name="_hh2">[4]XL4Poppy!$A$15</definedName>
    <definedName name="_hom2">#REF!</definedName>
    <definedName name="_hsm1">#REF!</definedName>
    <definedName name="_hsm2">1.1289</definedName>
    <definedName name="_hsn1">#REF!</definedName>
    <definedName name="_hsv1">#REF!</definedName>
    <definedName name="_hu1" localSheetId="5" hidden="1">{"'Sheet1'!$L$16"}</definedName>
    <definedName name="_hu1" hidden="1">{"'Sheet1'!$L$16"}</definedName>
    <definedName name="_hu2" localSheetId="5" hidden="1">{"'Sheet1'!$L$16"}</definedName>
    <definedName name="_hu2" hidden="1">{"'Sheet1'!$L$16"}</definedName>
    <definedName name="_hu5" localSheetId="5" hidden="1">{"'Sheet1'!$L$16"}</definedName>
    <definedName name="_hu5" hidden="1">{"'Sheet1'!$L$16"}</definedName>
    <definedName name="_hu6" localSheetId="5" hidden="1">{"'Sheet1'!$L$16"}</definedName>
    <definedName name="_hu6" hidden="1">{"'Sheet1'!$L$16"}</definedName>
    <definedName name="_hu7" hidden="1">{"'Sheet1'!$L$16"}</definedName>
    <definedName name="_Key1" hidden="1">#REF!</definedName>
    <definedName name="_Key2" hidden="1">#REF!</definedName>
    <definedName name="_kl1">#REF!</definedName>
    <definedName name="_km03" localSheetId="5" hidden="1">{"'Sheet1'!$L$16"}</definedName>
    <definedName name="_km03" hidden="1">{"'Sheet1'!$L$16"}</definedName>
    <definedName name="_Lan1" localSheetId="5">{"Thuxm2.xls","Sheet1"}</definedName>
    <definedName name="_Lan1" hidden="1">{"'Sheet1'!$L$16"}</definedName>
    <definedName name="_LAN3" localSheetId="5" hidden="1">{"'Sheet1'!$L$16"}</definedName>
    <definedName name="_LAN3" hidden="1">{"'Sheet1'!$L$16"}</definedName>
    <definedName name="_lap1">#REF!</definedName>
    <definedName name="_lap2">#REF!</definedName>
    <definedName name="_lop16">#REF!</definedName>
    <definedName name="_lop25">#REF!</definedName>
    <definedName name="_lop9">#REF!</definedName>
    <definedName name="_lu85">#REF!</definedName>
    <definedName name="_M36" localSheetId="5" hidden="1">{"'Sheet1'!$L$16"}</definedName>
    <definedName name="_M36" hidden="1">{"'Sheet1'!$L$16"}</definedName>
    <definedName name="_MAC12">#REF!</definedName>
    <definedName name="_MAC46">#REF!</definedName>
    <definedName name="_may2">#REF!</definedName>
    <definedName name="_may3">#REF!</definedName>
    <definedName name="_mx1">#REF!</definedName>
    <definedName name="_mx2">#REF!</definedName>
    <definedName name="_nc151">#REF!</definedName>
    <definedName name="_NCL100">#REF!</definedName>
    <definedName name="_NCL200">#REF!</definedName>
    <definedName name="_NCL250">#REF!</definedName>
    <definedName name="_ncm200">#REF!</definedName>
    <definedName name="_NET2">#REF!</definedName>
    <definedName name="_nin190">#REF!</definedName>
    <definedName name="_NSO2" localSheetId="5" hidden="1">{"'Sheet1'!$L$16"}</definedName>
    <definedName name="_NSO2" hidden="1">{"'Sheet1'!$L$16"}</definedName>
    <definedName name="_Order1" hidden="1">255</definedName>
    <definedName name="_Order2" hidden="1">255</definedName>
    <definedName name="_oto12">#REF!</definedName>
    <definedName name="_oto5">#REF!</definedName>
    <definedName name="_oto7">#REF!</definedName>
    <definedName name="_PA3" localSheetId="5" hidden="1">{"'Sheet1'!$L$16"}</definedName>
    <definedName name="_PA3" hidden="1">{"'Sheet1'!$L$16"}</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localSheetId="5" hidden="1">{"'Sheet1'!$L$16"}</definedName>
    <definedName name="_phu2" hidden="1">{"'Sheet1'!$L$16"}</definedName>
    <definedName name="_PL1">#REF!</definedName>
    <definedName name="_PL2">#REF!</definedName>
    <definedName name="_PXB80">#REF!</definedName>
    <definedName name="_rp95">#REF!</definedName>
    <definedName name="_Sat27">#REF!</definedName>
    <definedName name="_Sat6">#REF!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rt" hidden="1">#REF!</definedName>
    <definedName name="_STD0898">#REF!</definedName>
    <definedName name="_sua20">#REF!</definedName>
    <definedName name="_sua30">#REF!</definedName>
    <definedName name="_T10" hidden="1">{"'Sheet1'!$L$16"}</definedName>
    <definedName name="_t2" hidden="1">{"'Sheet1'!$L$16"}</definedName>
    <definedName name="_T4" localSheetId="5">[5]XL4Poppy!$C$31</definedName>
    <definedName name="_T4">[7]XL4Poppy!$C$31</definedName>
    <definedName name="_t5" hidden="1">{"'Sheet1'!$L$16"}</definedName>
    <definedName name="_TB1">#REF!</definedName>
    <definedName name="_tbn3334">#REF!</definedName>
    <definedName name="_tct5">#REF!</definedName>
    <definedName name="_td1" localSheetId="5" hidden="1">{"'Sheet1'!$L$16"}</definedName>
    <definedName name="_td1" hidden="1">{"'Sheet1'!$L$16"}</definedName>
    <definedName name="_TG1">#REF!</definedName>
    <definedName name="_tg427">#REF!</definedName>
    <definedName name="_TH20">#REF!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p3">#REF!</definedName>
    <definedName name="_to10">#REF!</definedName>
    <definedName name="_TO14" localSheetId="5" hidden="1">{"'Sheet1'!$L$16"}</definedName>
    <definedName name="_TO14" hidden="1">{"'Sheet1'!$L$16"}</definedName>
    <definedName name="_to7">#REF!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5" hidden="1">{"'Sheet1'!$L$16"}</definedName>
    <definedName name="_Tru21" hidden="1">{"'Sheet1'!$L$16"}</definedName>
    <definedName name="_tt3" localSheetId="5" hidden="1">{"'Sheet1'!$L$16"}</definedName>
    <definedName name="_tt3" hidden="1">{"'Sheet1'!$L$16"}</definedName>
    <definedName name="_tz593">#REF!</definedName>
    <definedName name="_ui108">#REF!</definedName>
    <definedName name="_ui140">#REF!</definedName>
    <definedName name="_ui180">#REF!</definedName>
    <definedName name="_UT2">#REF!</definedName>
    <definedName name="_VC5" localSheetId="5" hidden="1">{"'Sheet1'!$L$16"}</definedName>
    <definedName name="_VC5" hidden="1">{"'Sheet1'!$L$16"}</definedName>
    <definedName name="_VL100">#REF!</definedName>
    <definedName name="_VL150">#REF!</definedName>
    <definedName name="_VL200">#REF!</definedName>
    <definedName name="_VL250">#REF!</definedName>
    <definedName name="_VL50">#REF!</definedName>
    <definedName name="_vm100">#REF!</definedName>
    <definedName name="_vm50">#REF!</definedName>
    <definedName name="_xb80">#REF!</definedName>
    <definedName name="_xm2">#REF!</definedName>
    <definedName name="_xm3">#REF!</definedName>
    <definedName name="_xm4">#REF!</definedName>
    <definedName name="_xm5">#REF!</definedName>
    <definedName name="_xx3">#REF!</definedName>
    <definedName name="_xx4">#REF!</definedName>
    <definedName name="_xx5">#REF!</definedName>
    <definedName name="_xx6">#REF!</definedName>
    <definedName name="_xx7">#REF!</definedName>
    <definedName name="a.">#REF!</definedName>
    <definedName name="a_">#REF!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Xc7">#REF!</definedName>
    <definedName name="a277Print_Titles">#REF!</definedName>
    <definedName name="A35_">#REF!</definedName>
    <definedName name="A50_">#REF!</definedName>
    <definedName name="A70_">#REF!</definedName>
    <definedName name="A95_">#REF!</definedName>
    <definedName name="AA">#REF!</definedName>
    <definedName name="aaaaa">#REF!</definedName>
    <definedName name="AB">#REF!</definedName>
    <definedName name="AC120_">#REF!</definedName>
    <definedName name="AC35_">#REF!</definedName>
    <definedName name="AC50_">#REF!</definedName>
    <definedName name="AC70_">#REF!</definedName>
    <definedName name="AC95_">#REF!</definedName>
    <definedName name="AD">#N/A</definedName>
    <definedName name="Address">#REF!</definedName>
    <definedName name="afasfsagfas" hidden="1">{#N/A,#N/A,FALSE,"Chi tiÆt"}</definedName>
    <definedName name="Ag_">#REF!</definedName>
    <definedName name="ag15F80">#REF!</definedName>
    <definedName name="alfa">#REF!</definedName>
    <definedName name="All_Item">#REF!</definedName>
    <definedName name="ALPIN">#N/A</definedName>
    <definedName name="ALPJYOU">#N/A</definedName>
    <definedName name="ALPTOI">#N/A</definedName>
    <definedName name="anfa">#REF!</definedName>
    <definedName name="anpha">#REF!</definedName>
    <definedName name="anscount" hidden="1">1</definedName>
    <definedName name="Antoan" hidden="1">{"'Sheet1'!$L$16"}</definedName>
    <definedName name="Aq">#REF!</definedName>
    <definedName name="as" hidden="1">{"'Sheet1'!$L$16"}</definedName>
    <definedName name="As_">#REF!</definedName>
    <definedName name="AS2DocOpenMode" hidden="1">"AS2DocumentEdit"</definedName>
    <definedName name="AS2HasNoAutoHeaderFooter">"OFF"</definedName>
    <definedName name="asd">#REF!</definedName>
    <definedName name="asf" hidden="1">{"'Sheet1'!$L$16"}</definedName>
    <definedName name="ATGT" localSheetId="5" hidden="1">{"'Sheet1'!$L$16"}</definedName>
    <definedName name="ATGT" hidden="1">{"'Sheet1'!$L$16"}</definedName>
    <definedName name="Av">#REF!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KLXLNX2">#REF!</definedName>
    <definedName name="b_LL">#REF!</definedName>
    <definedName name="b_ll1">#REF!</definedName>
    <definedName name="B_tinh">#REF!</definedName>
    <definedName name="b_WL">#REF!</definedName>
    <definedName name="b_WL1">#REF!</definedName>
    <definedName name="b_WS">#REF!</definedName>
    <definedName name="b_ws1">#REF!</definedName>
    <definedName name="b60x">#REF!</definedName>
    <definedName name="b80x">#REF!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tham">#REF!</definedName>
    <definedName name="ban">#REF!</definedName>
    <definedName name="Bang_cly">#REF!</definedName>
    <definedName name="Bang_CVC">#REF!</definedName>
    <definedName name="bang_gia">#REF!</definedName>
    <definedName name="Bang_travl">#REF!</definedName>
    <definedName name="bang3">#REF!</definedName>
    <definedName name="bangcdtk">#REF!</definedName>
    <definedName name="bangchu">#REF!</definedName>
    <definedName name="BangGiaVL_Q">#REF!</definedName>
    <definedName name="BangMa">#REF!</definedName>
    <definedName name="bangtinh">#REF!</definedName>
    <definedName name="bangtk">#REF!</definedName>
    <definedName name="baotai">#REF!</definedName>
    <definedName name="BarData">#REF!</definedName>
    <definedName name="BB">#REF!</definedName>
    <definedName name="bbanqt">#REF!</definedName>
    <definedName name="bbcn">#REF!</definedName>
    <definedName name="bbvuong">#REF!</definedName>
    <definedName name="BE100M">#REF!</definedName>
    <definedName name="BE50M">#REF!</definedName>
    <definedName name="begin">#REF!</definedName>
    <definedName name="bengam">#REF!</definedName>
    <definedName name="benuoc">#REF!</definedName>
    <definedName name="beta">#REF!</definedName>
    <definedName name="Bgiang" localSheetId="5" hidden="1">{"'Sheet1'!$L$16"}</definedName>
    <definedName name="Bgiang" hidden="1">{"'Sheet1'!$L$16"}</definedName>
    <definedName name="bgincd">#REF!</definedName>
    <definedName name="bia">#REF!</definedName>
    <definedName name="bienbao">#REF!</definedName>
    <definedName name="BINHTHANH1">#REF!</definedName>
    <definedName name="BINHTHANH2">#REF!</definedName>
    <definedName name="bkl">#REF!</definedName>
    <definedName name="blang">#REF!</definedName>
    <definedName name="blkh">#REF!</definedName>
    <definedName name="blkh1">#REF!</definedName>
    <definedName name="BLOCK1">#REF!</definedName>
    <definedName name="BLOCK2">#REF!</definedName>
    <definedName name="BLOCK3">#REF!</definedName>
    <definedName name="blong">#REF!</definedName>
    <definedName name="bnc_2">#REF!</definedName>
    <definedName name="bnc3_2">#REF!</definedName>
    <definedName name="bnc4_2">#REF!</definedName>
    <definedName name="bnc4_5">#REF!</definedName>
    <definedName name="Bóa_can_3_m3KN_ph">#REF!</definedName>
    <definedName name="Bóa_khoan_TRC_15">#REF!</definedName>
    <definedName name="Bóa_khoan_VRM1500_800_H">#REF!</definedName>
    <definedName name="bom">#REF!</definedName>
    <definedName name="Book2">#REF!</definedName>
    <definedName name="BookName">"Bao_cao_cua_NVTK_tai_NPP_bieu_mau_moi_4___Mau_moi.xls"</definedName>
    <definedName name="BOQ">#REF!</definedName>
    <definedName name="Botanical2">#REF!</definedName>
    <definedName name="Botanical2.Jun">#REF!</definedName>
    <definedName name="botda">#REF!</definedName>
    <definedName name="bson">#REF!</definedName>
    <definedName name="BT">#REF!</definedName>
    <definedName name="BT_125">#REF!</definedName>
    <definedName name="BT200_50">#REF!</definedName>
    <definedName name="btabd">#REF!</definedName>
    <definedName name="btadn">#REF!</definedName>
    <definedName name="btah">#REF!</definedName>
    <definedName name="btah1">#REF!</definedName>
    <definedName name="btai">#REF!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qn">#REF!</definedName>
    <definedName name="btcqt">#REF!</definedName>
    <definedName name="btdbd">#REF!</definedName>
    <definedName name="btddn">#REF!</definedName>
    <definedName name="btdh">#REF!</definedName>
    <definedName name="btdqn">#REF!</definedName>
    <definedName name="btdqt">#REF!</definedName>
    <definedName name="bteqn">#REF!</definedName>
    <definedName name="btham">#REF!</definedName>
    <definedName name="BTlotm100">#REF!</definedName>
    <definedName name="btm1504x6">#REF!</definedName>
    <definedName name="Bua">#REF!</definedName>
    <definedName name="bua1.2">#REF!</definedName>
    <definedName name="bùc" localSheetId="5">{"Book1","Dt tonghop.xls"}</definedName>
    <definedName name="bùc">{"Book1","Dt tonghop.xls"}</definedName>
    <definedName name="buoc">#REF!</definedName>
    <definedName name="BUOCSP01">#REF!</definedName>
    <definedName name="BUOCSP11">#REF!</definedName>
    <definedName name="BUOCSP12">#REF!</definedName>
    <definedName name="BUOCSPT10">#REF!</definedName>
    <definedName name="BUOCSPT2">#REF!</definedName>
    <definedName name="BUOCSPT22">#REF!</definedName>
    <definedName name="BUOCSPT3">#REF!</definedName>
    <definedName name="BUOCSPT403">#REF!</definedName>
    <definedName name="BUOCSPT4031">#REF!</definedName>
    <definedName name="BUOCSPT71">#REF!</definedName>
    <definedName name="BUOCSPT81">#REF!</definedName>
    <definedName name="BUOCSPT9">#REF!</definedName>
    <definedName name="BUOCSPT92">#REF!</definedName>
    <definedName name="BVCISUMMARY">#REF!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_">#REF!</definedName>
    <definedName name="C2.7">#REF!</definedName>
    <definedName name="C3.0">#REF!</definedName>
    <definedName name="C3.5">#REF!</definedName>
    <definedName name="C3.7">#REF!</definedName>
    <definedName name="C4.0">#REF!</definedName>
    <definedName name="c5.">#REF!</definedName>
    <definedName name="Caåu_taùch_coïc_ñeå_queùt_bi_tum_coïc_daøi__20m">#REF!</definedName>
    <definedName name="cácte">#REF!</definedName>
    <definedName name="cao">#REF!</definedName>
    <definedName name="cap">#REF!</definedName>
    <definedName name="cap0.7">#REF!</definedName>
    <definedName name="Cat">#REF!</definedName>
    <definedName name="catden">#REF!</definedName>
    <definedName name="Category_All">#REF!</definedName>
    <definedName name="CATIN">#N/A</definedName>
    <definedName name="CATJYOU">#N/A</definedName>
    <definedName name="CATREC">#N/A</definedName>
    <definedName name="CATSYU">#N/A</definedName>
    <definedName name="catthep">#REF!</definedName>
    <definedName name="cau_nho">#REF!</definedName>
    <definedName name="cay">#REF!</definedName>
    <definedName name="CBE50M">#REF!</definedName>
    <definedName name="CC">#REF!</definedName>
    <definedName name="cchong">#REF!</definedName>
    <definedName name="CÇn_cÈu_10_T">#REF!</definedName>
    <definedName name="CÇn_cÈu_16_T">#REF!</definedName>
    <definedName name="CÇn_cÈu_25_T">#REF!</definedName>
    <definedName name="CCS">#REF!</definedName>
    <definedName name="cd">#REF!</definedName>
    <definedName name="CDD">#REF!</definedName>
    <definedName name="CDDD1PHA">#REF!</definedName>
    <definedName name="CDDD3PHA">#REF!</definedName>
    <definedName name="cdn">#REF!</definedName>
    <definedName name="Cdnum">#REF!</definedName>
    <definedName name="CÈu_long_mon_10_T">#REF!</definedName>
    <definedName name="CÈu_long_mon_30_T">#REF!</definedName>
    <definedName name="CF_NetIncome">#REF!</definedName>
    <definedName name="cfk">#REF!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tiet">#REF!</definedName>
    <definedName name="chitietbgiang2" localSheetId="5" hidden="1">{"'Sheet1'!$L$16"}</definedName>
    <definedName name="chitietbgiang2" hidden="1">{"'Sheet1'!$L$16"}</definedName>
    <definedName name="CHSO4">#REF!</definedName>
    <definedName name="chung">66</definedName>
    <definedName name="City">#REF!</definedName>
    <definedName name="CK">#REF!</definedName>
    <definedName name="CL">#REF!</definedName>
    <definedName name="clech">#REF!</definedName>
    <definedName name="CLECT">#REF!</definedName>
    <definedName name="CLIEOS">#REF!</definedName>
    <definedName name="CLVC3">0.1</definedName>
    <definedName name="CLVC35">#REF!</definedName>
    <definedName name="CLVCTB">#REF!</definedName>
    <definedName name="CLVL">#REF!</definedName>
    <definedName name="Co">#REF!</definedName>
    <definedName name="coc">#REF!</definedName>
    <definedName name="cocbtct">#REF!</definedName>
    <definedName name="cocot">#REF!</definedName>
    <definedName name="cocott">#REF!</definedName>
    <definedName name="Code" hidden="1">#REF!</definedName>
    <definedName name="Cöï_ly_vaän_chuyeãn">#REF!</definedName>
    <definedName name="CÖÏ_LY_VAÄN_CHUYEÅN">#REF!</definedName>
    <definedName name="COMMON">#REF!</definedName>
    <definedName name="comong">#REF!</definedName>
    <definedName name="Company">#REF!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so">#REF!</definedName>
    <definedName name="coso2">#REF!</definedName>
    <definedName name="coso3">#REF!</definedName>
    <definedName name="coso4">#REF!</definedName>
    <definedName name="coso5">#REF!</definedName>
    <definedName name="coso6">#REF!</definedName>
    <definedName name="coso7">#REF!</definedName>
    <definedName name="coso8">#REF!</definedName>
    <definedName name="coso9">#REF!</definedName>
    <definedName name="Cost">#REF!</definedName>
    <definedName name="Cot12b">#REF!</definedName>
    <definedName name="cot7.5">#REF!</definedName>
    <definedName name="cot8.5">#REF!</definedName>
    <definedName name="cotdo">#REF!</definedName>
    <definedName name="cottron">#REF!</definedName>
    <definedName name="cotvuong">#REF!</definedName>
    <definedName name="Country">#REF!</definedName>
    <definedName name="COVER">#REF!</definedName>
    <definedName name="cp">#REF!</definedName>
    <definedName name="cp.1">#REF!</definedName>
    <definedName name="cp.2">#REF!</definedName>
    <definedName name="CPC">#REF!</definedName>
    <definedName name="cpdd1">#REF!</definedName>
    <definedName name="cpdd2">#REF!</definedName>
    <definedName name="CPHA">#REF!</definedName>
    <definedName name="cpk">#REF!</definedName>
    <definedName name="cps">#REF!</definedName>
    <definedName name="CPVC100">#REF!</definedName>
    <definedName name="CPVC35">#REF!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DesignMode">1</definedName>
    <definedName name="csht3p">#REF!</definedName>
    <definedName name="CSMBA">#REF!</definedName>
    <definedName name="ct">#REF!</definedName>
    <definedName name="CT_50">#REF!</definedName>
    <definedName name="CTCT1" localSheetId="5" hidden="1">{"'Sheet1'!$L$16"}</definedName>
    <definedName name="CTCT1" hidden="1">{"'Sheet1'!$L$16"}</definedName>
    <definedName name="ctdn9697">#REF!</definedName>
    <definedName name="CTDZ">#REF!</definedName>
    <definedName name="CTHT">#REF!</definedName>
    <definedName name="ctiep">#REF!</definedName>
    <definedName name="CTIET">#REF!</definedName>
    <definedName name="ctmai">#REF!</definedName>
    <definedName name="ctong">#REF!</definedName>
    <definedName name="CTÖØ">#REF!</definedName>
    <definedName name="ctre">#REF!</definedName>
    <definedName name="Cty_TNHH_HYDRO_AGRI">#REF!</definedName>
    <definedName name="CTY_VTKTNN_CAÀN_THÔ">#REF!</definedName>
    <definedName name="cu">#REF!</definedName>
    <definedName name="CU_LY">#REF!</definedName>
    <definedName name="CUCHI">#REF!</definedName>
    <definedName name="cui">#REF!</definedName>
    <definedName name="CuLy">#REF!</definedName>
    <definedName name="CuLy_Q">#REF!</definedName>
    <definedName name="cung" hidden="1">{"'Sheet1'!$L$16"}</definedName>
    <definedName name="cuoc_vc">#REF!</definedName>
    <definedName name="CuocVC">#REF!</definedName>
    <definedName name="cuoinam">#REF!</definedName>
    <definedName name="CURRENCY">#REF!</definedName>
    <definedName name="current">#REF!</definedName>
    <definedName name="CVC_Q">#REF!</definedName>
    <definedName name="CX">#REF!</definedName>
    <definedName name="d_">#REF!</definedName>
    <definedName name="D_7101A_B">#REF!</definedName>
    <definedName name="d1_">#REF!</definedName>
    <definedName name="D1Z">#REF!</definedName>
    <definedName name="d2_">#REF!</definedName>
    <definedName name="d3_">#REF!</definedName>
    <definedName name="D4Z">#REF!</definedName>
    <definedName name="DA">#REF!</definedName>
    <definedName name="da05.1">#REF!</definedName>
    <definedName name="da05_1">#REF!</definedName>
    <definedName name="da1.2">#REF!</definedName>
    <definedName name="da1_2">#REF!</definedName>
    <definedName name="da1x22">#REF!</definedName>
    <definedName name="da1x23">#REF!</definedName>
    <definedName name="da1x24">#REF!</definedName>
    <definedName name="da1x25">#REF!</definedName>
    <definedName name="da2.4">#REF!</definedName>
    <definedName name="da4.6">#REF!</definedName>
    <definedName name="da4_6">#REF!</definedName>
    <definedName name="da6_8">#REF!</definedName>
    <definedName name="Dad" localSheetId="5" hidden="1">{"'Sheet1'!$L$16"}</definedName>
    <definedName name="Dad" hidden="1">{"'Sheet1'!$L$16"}</definedName>
    <definedName name="dahoc">#REF!</definedName>
    <definedName name="Dalan">#REF!</definedName>
    <definedName name="DALANPASTE">#REF!</definedName>
    <definedName name="dam" localSheetId="5">78000</definedName>
    <definedName name="dam">78000</definedName>
    <definedName name="dam_24">#REF!</definedName>
    <definedName name="dam1.5KW">#REF!</definedName>
    <definedName name="dam8.5">#REF!</definedName>
    <definedName name="damban1KW">#REF!</definedName>
    <definedName name="DamNgang">#REF!</definedName>
    <definedName name="danducsan">#REF!</definedName>
    <definedName name="danop">#REF!</definedName>
    <definedName name="dapdbm1">#REF!</definedName>
    <definedName name="dapdbm2">#REF!</definedName>
    <definedName name="data">#REF!</definedName>
    <definedName name="DATA_DATA2_List">#REF!</definedName>
    <definedName name="data1" hidden="1">#REF!</definedName>
    <definedName name="Data11">#REF!</definedName>
    <definedName name="data2" hidden="1">#REF!</definedName>
    <definedName name="data3" hidden="1">#REF!</definedName>
    <definedName name="Data41">#REF!</definedName>
    <definedName name="_xlnm.Database">#REF!</definedName>
    <definedName name="datak">#REF!</definedName>
    <definedName name="datal">#REF!</definedName>
    <definedName name="DATATKDT">#REF!</definedName>
    <definedName name="dathai">#REF!</definedName>
    <definedName name="day">#REF!</definedName>
    <definedName name="dayAE35">#REF!</definedName>
    <definedName name="dayAE50">#REF!</definedName>
    <definedName name="dayAE70">#REF!</definedName>
    <definedName name="dayAE95">#REF!</definedName>
    <definedName name="daybuoc">#REF!</definedName>
    <definedName name="dayccham">#REF!</definedName>
    <definedName name="daydien">#REF!</definedName>
    <definedName name="daymong">#REF!</definedName>
    <definedName name="dayno">#REF!</definedName>
    <definedName name="db">#REF!</definedName>
    <definedName name="dban">#REF!</definedName>
    <definedName name="dbs">#REF!</definedName>
    <definedName name="dch511a">#REF!</definedName>
    <definedName name="dch511b">#REF!</definedName>
    <definedName name="dch632a">#REF!</definedName>
    <definedName name="dch632b">#REF!</definedName>
    <definedName name="dchcn">#REF!</definedName>
    <definedName name="dche">#REF!</definedName>
    <definedName name="dchm">#REF!</definedName>
    <definedName name="DD">#REF!</definedName>
    <definedName name="dđ" localSheetId="5" hidden="1">{"'Sheet1'!$L$16"}</definedName>
    <definedName name="dđ" hidden="1">{"'Sheet1'!$L$16"}</definedName>
    <definedName name="dd4x6">#REF!</definedName>
    <definedName name="ddabm">#REF!</definedName>
    <definedName name="DDAY">#REF!</definedName>
    <definedName name="ddbm500">#REF!</definedName>
    <definedName name="ddd">#REF!</definedName>
    <definedName name="dden">#REF!</definedName>
    <definedName name="ddia">#REF!</definedName>
    <definedName name="de">#REF!</definedName>
    <definedName name="DEMI1">#N/A</definedName>
    <definedName name="DEMI2">#N/A</definedName>
    <definedName name="den_bu">#REF!</definedName>
    <definedName name="Det32x3">#REF!</definedName>
    <definedName name="Det35x3">#REF!</definedName>
    <definedName name="Det40x4">#REF!</definedName>
    <definedName name="Det50x5">#REF!</definedName>
    <definedName name="Det63x6">#REF!</definedName>
    <definedName name="Det75x6">#REF!</definedName>
    <definedName name="df">#REF!</definedName>
    <definedName name="dfh" hidden="1">{"'Sheet1'!$L$16"}</definedName>
    <definedName name="dfsfsd" hidden="1">{"'Sheet1'!$L$16"}</definedName>
    <definedName name="dg_5cau">#REF!</definedName>
    <definedName name="dg_cau">#REF!</definedName>
    <definedName name="DG1M3BETONG">#REF!</definedName>
    <definedName name="dgbdII">#REF!</definedName>
    <definedName name="dgc">#REF!</definedName>
    <definedName name="DGCTI592">#REF!</definedName>
    <definedName name="dgd">#REF!</definedName>
    <definedName name="dghp">#REF!</definedName>
    <definedName name="dgnc">#REF!</definedName>
    <definedName name="dgqndn">#REF!</definedName>
    <definedName name="DGTV">#REF!</definedName>
    <definedName name="dgvl">#REF!</definedName>
    <definedName name="dh">#REF!</definedName>
    <definedName name="dhb">#REF!</definedName>
    <definedName name="dhom">#REF!</definedName>
    <definedName name="dien">#REF!</definedName>
    <definedName name="dientichck">#REF!</definedName>
    <definedName name="dim">#REF!</definedName>
    <definedName name="dinh5">#REF!</definedName>
    <definedName name="dinhmong">#REF!</definedName>
    <definedName name="Discount" hidden="1">#REF!</definedName>
    <definedName name="display_area_2" hidden="1">#REF!</definedName>
    <definedName name="dk">#REF!</definedName>
    <definedName name="dkincd">#REF!</definedName>
    <definedName name="dkythue">#REF!</definedName>
    <definedName name="dl">#REF!</definedName>
    <definedName name="DLCC">#REF!</definedName>
    <definedName name="DM">#REF!</definedName>
    <definedName name="dm56bxd">#REF!</definedName>
    <definedName name="dmat">#REF!</definedName>
    <definedName name="dmdv">#REF!</definedName>
    <definedName name="dmh">#REF!</definedName>
    <definedName name="DMHH">#REF!</definedName>
    <definedName name="dmoi">#REF!</definedName>
    <definedName name="DÑt45x4">#REF!</definedName>
    <definedName name="do" localSheetId="5" hidden="1">{"'Sheet1'!$L$16"}</definedName>
    <definedName name="do" hidden="1">{"'Sheet1'!$L$16"}</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ument_array" localSheetId="5">{"Book1","DT KV0.5.xls"}</definedName>
    <definedName name="Document_array">{"Book1","DT KV0.5.xls"}</definedName>
    <definedName name="Documents_array">#REF!</definedName>
    <definedName name="dola">#REF!</definedName>
    <definedName name="don_gia_M.NC">IF(#REF!="  - M¸y c¾t",24641,IF(#REF!="  - M¸y hµn",106813,IF(#REF!="  - M¸y c­a",24641,IF(#REF!="  - M¸y khoan",71531,IF(#REF!="  - M¸y mµi",20045,IF(#REF!="  - M¸y phay",12984,IF(#REF!="  - M¸y tiÖn",39413,IF(#REF!="  - Nh©n c«ng",14320,0))))))))</definedName>
    <definedName name="don_gia_VL">IF(#REF!="  - ¤ xy",35000,IF(#REF!="  - §Êt ®Ìn",6000,IF(#REF!="  - Que hµn",7500,0)))</definedName>
    <definedName name="drda">#REF!</definedName>
    <definedName name="drdat">#REF!</definedName>
    <definedName name="Drop1">"Drop Down 3"</definedName>
    <definedName name="DS1p1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PK1p1nc">#REF!</definedName>
    <definedName name="DSPK1p1vl">#REF!</definedName>
    <definedName name="DSPK1pnc">#REF!</definedName>
    <definedName name="DSPK1pvl">#REF!</definedName>
    <definedName name="DSTD_Clear" localSheetId="5">'Biểu 06. Thực thi pháp luật'!DSTD_Clear</definedName>
    <definedName name="DSTD_Clear">[0]!DSTD_Clear</definedName>
    <definedName name="DSUMDATA">#REF!</definedName>
    <definedName name="Dt_">#REF!</definedName>
    <definedName name="DTBH">#REF!</definedName>
    <definedName name="dtich1">#REF!</definedName>
    <definedName name="dtich2">#REF!</definedName>
    <definedName name="dtich3">#REF!</definedName>
    <definedName name="dtich4">#REF!</definedName>
    <definedName name="dtich5">#REF!</definedName>
    <definedName name="dtich6">#REF!</definedName>
    <definedName name="dui">#REF!</definedName>
    <definedName name="DutoanDongmo">#REF!</definedName>
    <definedName name="dxd">#REF!</definedName>
    <definedName name="eee">#REF!</definedName>
    <definedName name="Email">#REF!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st._Vol">#REF!</definedName>
    <definedName name="ex">#REF!</definedName>
    <definedName name="EXC">#REF!</definedName>
    <definedName name="EXCH">#REF!</definedName>
    <definedName name="EXPORT">#REF!</definedName>
    <definedName name="ey">#REF!</definedName>
    <definedName name="F">#REF!</definedName>
    <definedName name="F20B86">#REF!</definedName>
    <definedName name="f82E46">#REF!</definedName>
    <definedName name="f92F56">#REF!</definedName>
    <definedName name="fa">#REF!</definedName>
    <definedName name="fáaafafaf" hidden="1">{"'Sheet1'!$L$16"}</definedName>
    <definedName name="fac">#REF!</definedName>
    <definedName name="FACTOR">#REF!</definedName>
    <definedName name="fasfaga" hidden="1">{"'Sheet1'!$L$16"}</definedName>
    <definedName name="Fax">#REF!</definedName>
    <definedName name="Fay">#REF!</definedName>
    <definedName name="FB">#REF!</definedName>
    <definedName name="fbsdggdsf" localSheetId="5">{"DZ-TDTB2.XLS","Dcksat.xls"}</definedName>
    <definedName name="fbsdggdsf">{"DZ-TDTB2.XLS","Dcksat.xls"}</definedName>
    <definedName name="fc_">#REF!</definedName>
    <definedName name="fcoc">#REF!</definedName>
    <definedName name="FCode" hidden="1">#REF!</definedName>
    <definedName name="fdsfsdfd" hidden="1">{"'Sheet1'!$L$16"}</definedName>
    <definedName name="fff" localSheetId="5" hidden="1">{"'Sheet1'!$L$16"}</definedName>
    <definedName name="fff" hidden="1">{"'Sheet1'!$L$16"}</definedName>
    <definedName name="fffffffffffffff" hidden="1">{"'Sheet1'!$L$16"}</definedName>
    <definedName name="fg" localSheetId="5" hidden="1">{"'Sheet1'!$L$16"}</definedName>
    <definedName name="fg" hidden="1">{"'Sheet1'!$L$16"}</definedName>
    <definedName name="Fi">#REF!</definedName>
    <definedName name="Fi_f">#REF!</definedName>
    <definedName name="FIL">#REF!</definedName>
    <definedName name="FILE">#REF!</definedName>
    <definedName name="FlexZZ">#REF!</definedName>
    <definedName name="FO">#N/A</definedName>
    <definedName name="fs">#REF!</definedName>
    <definedName name="fsdfdsf" localSheetId="5" hidden="1">{"'Sheet1'!$L$16"}</definedName>
    <definedName name="fsdfdsf" hidden="1">{"'Sheet1'!$L$16"}</definedName>
    <definedName name="Ft">#REF!</definedName>
    <definedName name="Ft_">#REF!</definedName>
    <definedName name="fv">#REF!</definedName>
    <definedName name="Fy_">#REF!</definedName>
    <definedName name="g_">#REF!</definedName>
    <definedName name="g_1">#REF!</definedName>
    <definedName name="G_2">#REF!</definedName>
    <definedName name="g_3">#REF!</definedName>
    <definedName name="gachtuy">#REF!</definedName>
    <definedName name="gas">#REF!</definedName>
    <definedName name="gchi">#REF!</definedName>
    <definedName name="GCS">#REF!</definedName>
    <definedName name="gd">#REF!</definedName>
    <definedName name="gd.">#REF!</definedName>
    <definedName name="gdfgdfgdf" hidden="1">{"'Sheet1'!$L$16"}</definedName>
    <definedName name="GDTD">#REF!</definedName>
    <definedName name="ghip">#REF!</definedName>
    <definedName name="Gia_CT">#REF!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m">#REF!</definedName>
    <definedName name="giam3331">#REF!</definedName>
    <definedName name="GIAVLIEUTN">#REF!</definedName>
    <definedName name="giaydau">#REF!</definedName>
    <definedName name="Giocong">#REF!</definedName>
    <definedName name="gkkjl" localSheetId="5" hidden="1">{"'Sheet1'!$L$16"}</definedName>
    <definedName name="gkkjl" hidden="1">{"'Sheet1'!$L$16"}</definedName>
    <definedName name="gl3p">#REF!</definedName>
    <definedName name="gld">#REF!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VAP1">#REF!</definedName>
    <definedName name="GOVAP2">#REF!</definedName>
    <definedName name="GP">#REF!</definedName>
    <definedName name="GRFICM">#REF!</definedName>
    <definedName name="Gst">#REF!</definedName>
    <definedName name="gt">#REF!</definedName>
    <definedName name="Gtb">#REF!</definedName>
    <definedName name="Gtbtt">#REF!</definedName>
    <definedName name="gtc">#REF!</definedName>
    <definedName name="GTRI">#REF!</definedName>
    <definedName name="GTXL">#REF!</definedName>
    <definedName name="gvon">#REF!</definedName>
    <definedName name="gx">#REF!</definedName>
    <definedName name="Gxltt">#REF!</definedName>
    <definedName name="gxm">#REF!</definedName>
    <definedName name="GXMAX">#REF!</definedName>
    <definedName name="GXMIN">#REF!</definedName>
    <definedName name="GYMAX">#REF!</definedName>
    <definedName name="GYMIN">#REF!</definedName>
    <definedName name="h" hidden="1">{"'Sheet1'!$L$16"}</definedName>
    <definedName name="H_30">#REF!</definedName>
    <definedName name="h_d">#REF!</definedName>
    <definedName name="H_THUCHTHH">#REF!</definedName>
    <definedName name="H_THUCTT">#REF!</definedName>
    <definedName name="h0">#REF!</definedName>
    <definedName name="h18x">#REF!</definedName>
    <definedName name="h30x">#REF!</definedName>
    <definedName name="ha">#REF!</definedName>
    <definedName name="ha.">#REF!</definedName>
    <definedName name="hai" localSheetId="5" hidden="1">{"'Sheet1'!$L$16"}</definedName>
    <definedName name="hai" hidden="1">{"'Sheet1'!$L$16"}</definedName>
    <definedName name="han23KW">#REF!</definedName>
    <definedName name="Hang_muc_khac">#REF!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b.">#REF!</definedName>
    <definedName name="hc.">#REF!</definedName>
    <definedName name="HCM">#REF!</definedName>
    <definedName name="hdd">#REF!</definedName>
    <definedName name="hdn">#REF!</definedName>
    <definedName name="Heä_soá_laép_xaø_H">1.7</definedName>
    <definedName name="heä_soá_sình_laày">#REF!</definedName>
    <definedName name="hg">#REF!</definedName>
    <definedName name="HH">#REF!</definedName>
    <definedName name="HHcat">#REF!</definedName>
    <definedName name="HHda">#REF!</definedName>
    <definedName name="hhhh">#REF!</definedName>
    <definedName name="HHTT">#REF!</definedName>
    <definedName name="HiddenRows" hidden="1">#REF!</definedName>
    <definedName name="hien">#REF!</definedName>
    <definedName name="Hiep" hidden="1">{"'Sheet1'!$L$16"}</definedName>
    <definedName name="Hinh_thuc">#REF!</definedName>
    <definedName name="hjjkl" localSheetId="5" hidden="1">{"'Sheet1'!$L$16"}</definedName>
    <definedName name="hjjkl" hidden="1">{"'Sheet1'!$L$16"}</definedName>
    <definedName name="Hmong">#REF!</definedName>
    <definedName name="hoc">55000</definedName>
    <definedName name="HOCMON">#REF!</definedName>
    <definedName name="holan">#REF!</definedName>
    <definedName name="HOME_MANP">#REF!</definedName>
    <definedName name="HOMEOFFICE_COST">#REF!</definedName>
    <definedName name="hoten">#REF!</definedName>
    <definedName name="hotrongcay">#REF!</definedName>
    <definedName name="Hoü_vaì_tãn">#REF!</definedName>
    <definedName name="Hp">#REF!</definedName>
    <definedName name="Hsc">#REF!</definedName>
    <definedName name="HSCT3">0.1</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k">#REF!</definedName>
    <definedName name="hsn">#REF!</definedName>
    <definedName name="hsnc_cau">1.626</definedName>
    <definedName name="hsnc_cau2">1.626</definedName>
    <definedName name="hsnc_d">1.6356</definedName>
    <definedName name="hsnc_d2">1.6356</definedName>
    <definedName name="hsnk">#REF!</definedName>
    <definedName name="HSSL">#REF!</definedName>
    <definedName name="hßm4">#REF!</definedName>
    <definedName name="hsUd">#REF!</definedName>
    <definedName name="HSVC1">#REF!</definedName>
    <definedName name="HSVC2">#REF!</definedName>
    <definedName name="HSVC3">#REF!</definedName>
    <definedName name="hsvk">#REF!</definedName>
    <definedName name="hsvl">#REF!</definedName>
    <definedName name="hsvl2">1</definedName>
    <definedName name="HTHH">#REF!</definedName>
    <definedName name="htlm" localSheetId="5" hidden="1">{"'Sheet1'!$L$16"}</definedName>
    <definedName name="htlm" hidden="1">{"'Sheet1'!$L$16"}</definedName>
    <definedName name="HTML_CodePage" hidden="1">950</definedName>
    <definedName name="HTML_Control" localSheetId="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 localSheetId="5" hidden="1">{"'Sheet1'!$L$16"}</definedName>
    <definedName name="hu" hidden="1">{"'Sheet1'!$L$16"}</definedName>
    <definedName name="hui" hidden="1">{"'Sheet1'!$L$16"}</definedName>
    <definedName name="hung" localSheetId="5" hidden="1">{"'Sheet1'!$L$16"}</definedName>
    <definedName name="hung" hidden="1">{"'Sheet1'!$L$16"}</definedName>
    <definedName name="huy" localSheetId="5" hidden="1">{"'Sheet1'!$L$16"}</definedName>
    <definedName name="huy" hidden="1">{"'Sheet1'!$L$16"}</definedName>
    <definedName name="HUYHAN">#REF!</definedName>
    <definedName name="HV">#N/A</definedName>
    <definedName name="I">#REF!</definedName>
    <definedName name="I_p">#REF!</definedName>
    <definedName name="iCount">3</definedName>
    <definedName name="IDLAB_COST">#REF!</definedName>
    <definedName name="IMPORT">#REF!</definedName>
    <definedName name="in">#REF!</definedName>
    <definedName name="IND_LAB">#REF!</definedName>
    <definedName name="INDMANP">#REF!</definedName>
    <definedName name="INPUT">#REF!</definedName>
    <definedName name="INPUT1">#REF!</definedName>
    <definedName name="Ip">#REF!</definedName>
    <definedName name="ixy">#REF!</definedName>
    <definedName name="j">#REF!</definedName>
    <definedName name="j356C8">#REF!</definedName>
    <definedName name="jhnjnn">#REF!</definedName>
    <definedName name="K">#REF!</definedName>
    <definedName name="k..">#REF!</definedName>
    <definedName name="KA">#REF!</definedName>
    <definedName name="ka.">#REF!</definedName>
    <definedName name="KAE">#REF!</definedName>
    <definedName name="KAS">#REF!</definedName>
    <definedName name="kcg">#REF!</definedName>
    <definedName name="kcong">#REF!</definedName>
    <definedName name="KDC">#REF!</definedName>
    <definedName name="kdien">#REF!</definedName>
    <definedName name="KE_HOACH_VON_PHU_THU">#REF!</definedName>
    <definedName name="kh">#REF!</definedName>
    <definedName name="KH_Chang">#REF!</definedName>
    <definedName name="khac" localSheetId="5">2</definedName>
    <definedName name="khac">2</definedName>
    <definedName name="khac1">#REF!</definedName>
    <definedName name="khac2">#REF!</definedName>
    <definedName name="khla09" localSheetId="5" hidden="1">{"'Sheet1'!$L$16"}</definedName>
    <definedName name="khla09" hidden="1">{"'Sheet1'!$L$16"}</definedName>
    <definedName name="KHldatcat">#REF!</definedName>
    <definedName name="KHOAN">#REF!</definedName>
    <definedName name="khoanda">#REF!</definedName>
    <definedName name="KHOANXICH131">#REF!</definedName>
    <definedName name="KHOANXICH3">#REF!</definedName>
    <definedName name="khongtruotgia" localSheetId="5" hidden="1">{"'Sheet1'!$L$16"}</definedName>
    <definedName name="khongtruotgia" hidden="1">{"'Sheet1'!$L$16"}</definedName>
    <definedName name="KhuyenmaiUPS">"AutoShape 264"</definedName>
    <definedName name="khvh09" localSheetId="5" hidden="1">{"'Sheet1'!$L$16"}</definedName>
    <definedName name="khvh09" hidden="1">{"'Sheet1'!$L$16"}</definedName>
    <definedName name="KHYt09" localSheetId="5" hidden="1">{"'Sheet1'!$L$16"}</definedName>
    <definedName name="KHYt09" hidden="1">{"'Sheet1'!$L$16"}</definedName>
    <definedName name="kiem">#REF!</definedName>
    <definedName name="Kiem_tra_trung_ten">#REF!</definedName>
    <definedName name="kipdien">#REF!</definedName>
    <definedName name="kj">#REF!</definedName>
    <definedName name="KKE_Sheet10_List">#REF!</definedName>
    <definedName name="kkk">#REF!</definedName>
    <definedName name="klc">#REF!</definedName>
    <definedName name="klctbb">#REF!</definedName>
    <definedName name="kll">#REF!</definedName>
    <definedName name="KLTHDN">#REF!</definedName>
    <definedName name="KLVANKHUON">#REF!</definedName>
    <definedName name="KP">#REF!</definedName>
    <definedName name="kp1ph">#REF!</definedName>
    <definedName name="Ks">#REF!</definedName>
    <definedName name="ksbn" localSheetId="5" hidden="1">{"'Sheet1'!$L$16"}</definedName>
    <definedName name="ksbn" hidden="1">{"'Sheet1'!$L$16"}</definedName>
    <definedName name="kshn" localSheetId="5" hidden="1">{"'Sheet1'!$L$16"}</definedName>
    <definedName name="kshn" hidden="1">{"'Sheet1'!$L$16"}</definedName>
    <definedName name="ksls" localSheetId="5" hidden="1">{"'Sheet1'!$L$16"}</definedName>
    <definedName name="ksls" hidden="1">{"'Sheet1'!$L$16"}</definedName>
    <definedName name="KSTK">#REF!</definedName>
    <definedName name="ktc">#REF!</definedName>
    <definedName name="KVC">#REF!</definedName>
    <definedName name="KÝch_100_T">#REF!</definedName>
    <definedName name="KÝch_200_T">#REF!</definedName>
    <definedName name="KÝch_50_T">#REF!</definedName>
    <definedName name="L">#REF!</definedName>
    <definedName name="l_1">#REF!</definedName>
    <definedName name="L_mong">#REF!</definedName>
    <definedName name="l1d">#REF!</definedName>
    <definedName name="LABEL">#REF!</definedName>
    <definedName name="LAMTUBE">#REF!</definedName>
    <definedName name="Lan">{"Thuxm2.xls","Sheet1"}</definedName>
    <definedName name="lancan">#REF!</definedName>
    <definedName name="langson" localSheetId="5" hidden="1">{"'Sheet1'!$L$16"}</definedName>
    <definedName name="langson" hidden="1">{"'Sheet1'!$L$16"}</definedName>
    <definedName name="lanhto">#REF!</definedName>
    <definedName name="lao_keo_dam_cau">#REF!</definedName>
    <definedName name="lcoc">#REF!</definedName>
    <definedName name="Ldatcat">#REF!</definedName>
    <definedName name="le">#REF!</definedName>
    <definedName name="Lệ" localSheetId="5">{"'Sheet1'!$L$16"}</definedName>
    <definedName name="Lệ">{"'Sheet1'!$L$16"}</definedName>
    <definedName name="limcount" hidden="1">1</definedName>
    <definedName name="LINH" hidden="1">{"'Sheet1'!$L$16"}</definedName>
    <definedName name="list">#REF!</definedName>
    <definedName name="LK_hathe">#REF!</definedName>
    <definedName name="ll">#REF!</definedName>
    <definedName name="Lmk">#REF!</definedName>
    <definedName name="LN">#REF!</definedName>
    <definedName name="Lnsc">#REF!</definedName>
    <definedName name="Lo">#REF!</definedName>
    <definedName name="LO283K">#REF!</definedName>
    <definedName name="LO815K">#REF!</definedName>
    <definedName name="loai">#REF!</definedName>
    <definedName name="LOAI_DUONG">#REF!</definedName>
    <definedName name="Loai_TD">#REF!</definedName>
    <definedName name="LOAISP01">#REF!</definedName>
    <definedName name="LOAISP11">#REF!</definedName>
    <definedName name="LOAISP12">#REF!</definedName>
    <definedName name="LOAISPT10">#REF!</definedName>
    <definedName name="LOAISPT2">#REF!</definedName>
    <definedName name="LOAISPT22">#REF!</definedName>
    <definedName name="LOAISPT3">#REF!</definedName>
    <definedName name="LOAISPT403">#REF!</definedName>
    <definedName name="LOAISPT4031">#REF!</definedName>
    <definedName name="LOAISPT71">#REF!</definedName>
    <definedName name="LOAISPT81">#REF!</definedName>
    <definedName name="LOAISPT9">#REF!</definedName>
    <definedName name="LOAISPT91">#REF!</definedName>
    <definedName name="LOAISPT92">#REF!</definedName>
    <definedName name="LoaixeH">#REF!</definedName>
    <definedName name="LoaixeXB">#REF!</definedName>
    <definedName name="long">#REF!</definedName>
    <definedName name="LOOP">#REF!</definedName>
    <definedName name="lrung">#REF!</definedName>
    <definedName name="lt" hidden="1">#REF!</definedName>
    <definedName name="LTrai" hidden="1">#REF!</definedName>
    <definedName name="ltre">#REF!</definedName>
    <definedName name="luoichanrac">#REF!</definedName>
    <definedName name="luong">#REF!</definedName>
    <definedName name="lVC">#REF!</definedName>
    <definedName name="m" hidden="1">{"'Sheet1'!$L$16"}</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CRO">#REF!</definedName>
    <definedName name="MAHANG">#REF!</definedName>
    <definedName name="mahang_x">#REF!</definedName>
    <definedName name="mai" localSheetId="5" hidden="1">{"'Sheet1'!$L$16"}</definedName>
    <definedName name="mai" hidden="1">{"'Sheet1'!$L$16"}</definedName>
    <definedName name="MAJ_CON_EQP">#REF!</definedName>
    <definedName name="MANPP">#REF!</definedName>
    <definedName name="MANV">#REF!</definedName>
    <definedName name="MANV1">#REF!</definedName>
    <definedName name="MAÕCOÙ">#REF!</definedName>
    <definedName name="MAÕNÔÏ">#REF!</definedName>
    <definedName name="Mat_cau">#REF!</definedName>
    <definedName name="matit">#REF!</definedName>
    <definedName name="MATP_GT">#REF!</definedName>
    <definedName name="MAVANKHUON">#REF!</definedName>
    <definedName name="MAVLTHDN">#REF!</definedName>
    <definedName name="MAY">#REF!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ui110">#REF!</definedName>
    <definedName name="Mba1p">#REF!</definedName>
    <definedName name="Mba3p">#REF!</definedName>
    <definedName name="Mbb3p">#REF!</definedName>
    <definedName name="Mbn1p">#REF!</definedName>
    <definedName name="mc">#REF!</definedName>
    <definedName name="mcbt">#REF!</definedName>
    <definedName name="me">#REF!</definedName>
    <definedName name="MENU1">#REF!</definedName>
    <definedName name="MENUVIEW">#REF!</definedName>
    <definedName name="MESSAGE">#REF!</definedName>
    <definedName name="MESSAGE1">#REF!</definedName>
    <definedName name="MESSAGE2">#REF!</definedName>
    <definedName name="MG_A">#REF!</definedName>
    <definedName name="mgiam">#REF!</definedName>
    <definedName name="mh">#REF!</definedName>
    <definedName name="mn">#REF!</definedName>
    <definedName name="mnkhi">#REF!</definedName>
    <definedName name="MNPP">#REF!</definedName>
    <definedName name="mo" localSheetId="5" hidden="1">{"'Sheet1'!$L$16"}</definedName>
    <definedName name="mo" hidden="1">{"'Sheet1'!$L$16"}</definedName>
    <definedName name="MODIFY">#REF!</definedName>
    <definedName name="moi" localSheetId="5" hidden="1">{"'Sheet1'!$L$16"}</definedName>
    <definedName name="moi" hidden="1">{"'Sheet1'!$L$16"}</definedName>
    <definedName name="mongbang">#REF!</definedName>
    <definedName name="mongdon">#REF!</definedName>
    <definedName name="Morong">#REF!</definedName>
    <definedName name="Morong4054_85">#REF!</definedName>
    <definedName name="morong4054_98">#REF!</definedName>
    <definedName name="Moùng">#REF!</definedName>
    <definedName name="Mr">#REF!</definedName>
    <definedName name="mrai">#REF!</definedName>
    <definedName name="ms">#REF!</definedName>
    <definedName name="msan">#REF!</definedName>
    <definedName name="MSCT">#REF!</definedName>
    <definedName name="MST">#REF!</definedName>
    <definedName name="MTMAC12">#REF!</definedName>
    <definedName name="mtram">#REF!</definedName>
    <definedName name="Mu">#REF!</definedName>
    <definedName name="Mu_">#REF!</definedName>
    <definedName name="Mua">#REF!</definedName>
    <definedName name="mui">#REF!</definedName>
    <definedName name="mxlat">#REF!</definedName>
    <definedName name="mxuc">#REF!</definedName>
    <definedName name="myle">#REF!</definedName>
    <definedName name="n">#REF!</definedName>
    <definedName name="N.THAÙNG">#REF!</definedName>
    <definedName name="n_1">#REF!</definedName>
    <definedName name="n_2">#REF!</definedName>
    <definedName name="n_3">#REF!</definedName>
    <definedName name="n1pig">#REF!</definedName>
    <definedName name="N1pIGvc">#REF!</definedName>
    <definedName name="n1pind">#REF!</definedName>
    <definedName name="N1pINDvc">#REF!</definedName>
    <definedName name="n1ping">#REF!</definedName>
    <definedName name="N1pINGvc">#REF!</definedName>
    <definedName name="n1pint">#REF!</definedName>
    <definedName name="nam">#REF!</definedName>
    <definedName name="Name">#REF!</definedName>
    <definedName name="NC">#REF!</definedName>
    <definedName name="nc.3">#REF!</definedName>
    <definedName name="nc.4">#REF!</definedName>
    <definedName name="nc1p">#REF!</definedName>
    <definedName name="nc2_7">#REF!</definedName>
    <definedName name="nc3p">#REF!</definedName>
    <definedName name="nc4.6I">#REF!</definedName>
    <definedName name="NCBD100">#REF!</definedName>
    <definedName name="NCBD200">#REF!</definedName>
    <definedName name="NCBD250">#REF!</definedName>
    <definedName name="NCcap0.7">#REF!</definedName>
    <definedName name="NCcap1">#REF!</definedName>
    <definedName name="NCCT3p">#REF!</definedName>
    <definedName name="ncday35">#REF!</definedName>
    <definedName name="ncday50">#REF!</definedName>
    <definedName name="ncday70">#REF!</definedName>
    <definedName name="ncday95">#REF!</definedName>
    <definedName name="NCT_BKTC">#REF!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ewPOS">#REF!</definedName>
    <definedName name="NEXT">#REF!</definedName>
    <definedName name="Ng">#REF!</definedName>
    <definedName name="NG_THANG">#REF!</definedName>
    <definedName name="ngan" localSheetId="5">{"Thuxm2.xls","Sheet1"}</definedName>
    <definedName name="ngan">{"Thuxm2.xls","Sheet1"}</definedName>
    <definedName name="NGAØY">#REF!</definedName>
    <definedName name="ngau">#REF!</definedName>
    <definedName name="ngy">#REF!</definedName>
    <definedName name="NH">#REF!</definedName>
    <definedName name="NHAÂN_COÂNG" localSheetId="5">BTRAM</definedName>
    <definedName name="NHAÂN_COÂNG">BTRAM</definedName>
    <definedName name="NHAÄP">#REF!</definedName>
    <definedName name="Nhapsolieu">#REF!</definedName>
    <definedName name="nhfffd" localSheetId="5">{"DZ-TDTB2.XLS","Dcksat.xls"}</definedName>
    <definedName name="nhfffd">{"DZ-TDTB2.XLS","Dcksat.xls"}</definedName>
    <definedName name="nhn">#REF!</definedName>
    <definedName name="NHot">#REF!</definedName>
    <definedName name="nhua">#REF!</definedName>
    <definedName name="nhuaduong">#REF!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c">#REF!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c">#REF!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ms">#REF!</definedName>
    <definedName name="nn">#REF!</definedName>
    <definedName name="nn1p">#REF!</definedName>
    <definedName name="nn3p">#REF!</definedName>
    <definedName name="nnnc3p">#REF!</definedName>
    <definedName name="nnvl3p">#REF!</definedName>
    <definedName name="No">#REF!</definedName>
    <definedName name="NOÄI_DUNG">#REF!</definedName>
    <definedName name="none">#REF!</definedName>
    <definedName name="Np">#REF!</definedName>
    <definedName name="NPP">#REF!</definedName>
    <definedName name="nsl">#REF!</definedName>
    <definedName name="nt">#REF!</definedName>
    <definedName name="NU">#REF!</definedName>
    <definedName name="nuoc2">#REF!</definedName>
    <definedName name="nuoc4">#REF!</definedName>
    <definedName name="nuoc5">#REF!</definedName>
    <definedName name="nuy">#REF!</definedName>
    <definedName name="NXT">#REF!</definedName>
    <definedName name="o">#REF!</definedName>
    <definedName name="o_to_tù_dæ_10_T">#REF!</definedName>
    <definedName name="Ö135">#REF!</definedName>
    <definedName name="OLE_LINK1">#REF!</definedName>
    <definedName name="ong">#REF!</definedName>
    <definedName name="ong_cong_duc_san">#REF!</definedName>
    <definedName name="Ong_cong_hinh_hop_do_tai_cho">#REF!</definedName>
    <definedName name="ongnuoc">#REF!</definedName>
    <definedName name="ophom">#REF!</definedName>
    <definedName name="OrderTable" hidden="1">#REF!</definedName>
    <definedName name="oto10T">#REF!</definedName>
    <definedName name="oto5m3">#REF!</definedName>
    <definedName name="oto5T">#REF!</definedName>
    <definedName name="oto7T">#REF!</definedName>
    <definedName name="otonhua">#REF!</definedName>
    <definedName name="ov">#REF!</definedName>
    <definedName name="oxy">#REF!</definedName>
    <definedName name="p1_">#REF!</definedName>
    <definedName name="p2_">#REF!</definedName>
    <definedName name="PA">#REF!</definedName>
    <definedName name="PAIII_" localSheetId="5" hidden="1">{"'Sheet1'!$L$16"}</definedName>
    <definedName name="PAIII_" hidden="1">{"'Sheet1'!$L$16"}</definedName>
    <definedName name="panen">#REF!</definedName>
    <definedName name="PChe">#REF!</definedName>
    <definedName name="pgia">#REF!</definedName>
    <definedName name="ph" hidden="1">{"'Sheet1'!$L$16"}</definedName>
    <definedName name="phainop">#REF!</definedName>
    <definedName name="phed" hidden="1">{"'Sheet1'!$L$16"}</definedName>
    <definedName name="phen">#REF!</definedName>
    <definedName name="Phone">#REF!</definedName>
    <definedName name="phongnuoc">#REF!</definedName>
    <definedName name="PHOØNG_9">#REF!</definedName>
    <definedName name="PHOØNG_THI_SOÁ_1">#REF!</definedName>
    <definedName name="PHOØNG_THI_SOÁ_2">#REF!</definedName>
    <definedName name="phson">#REF!</definedName>
    <definedName name="phu_luc_vua">#REF!</definedName>
    <definedName name="phugia2">#REF!</definedName>
    <definedName name="phugia3">#REF!</definedName>
    <definedName name="phugia4">#REF!</definedName>
    <definedName name="phugia5">#REF!</definedName>
    <definedName name="PHUNHUAN">#REF!</definedName>
    <definedName name="PK">#REF!</definedName>
    <definedName name="PLOT">#REF!</definedName>
    <definedName name="PMS" localSheetId="5" hidden="1">{"'Sheet1'!$L$16"}</definedName>
    <definedName name="PMS" hidden="1">{"'Sheet1'!$L$16"}</definedName>
    <definedName name="PRICE">#REF!</definedName>
    <definedName name="PRICE1">#REF!</definedName>
    <definedName name="_xlnm.Print_Area" localSheetId="0">'Biểu 01. Văn bản ban hành'!$A$1:$D$596</definedName>
    <definedName name="_xlnm.Print_Area" localSheetId="1">'Biểu 02. TH kết quả Thực hiện'!$A$1:$F$17</definedName>
    <definedName name="_xlnm.Print_Area" localSheetId="2">'Biểu 03. Chi tiết kết quả T.H '!$A$1:$M$52</definedName>
    <definedName name="_xlnm.Print_Area" localSheetId="3">'Biểu 04. Tổng hợp kinh phí'!$A$1:$O$16</definedName>
    <definedName name="_xlnm.Print_Area" localSheetId="4">'Biểu 05. Kết quả T.H theo xã'!$A$1:$AP$103</definedName>
    <definedName name="_xlnm.Print_Area" localSheetId="5">'Biểu 06. Thực thi pháp luật'!$A$1:$L$75</definedName>
    <definedName name="_xlnm.Print_Area" localSheetId="7">'Biểu 08. Nguồn thu DVMTR'!$A$1:$H$94</definedName>
    <definedName name="_xlnm.Print_Area">#REF!</definedName>
    <definedName name="_xlnm.Print_Titles" localSheetId="0">'Biểu 01. Văn bản ban hành'!$A:$D,'Biểu 01. Văn bản ban hành'!$3:$3</definedName>
    <definedName name="_xlnm.Print_Titles" localSheetId="2">'Biểu 03. Chi tiết kết quả T.H '!$A:$M,'Biểu 03. Chi tiết kết quả T.H '!$3:$4</definedName>
    <definedName name="_xlnm.Print_Titles" localSheetId="3">'Biểu 04. Tổng hợp kinh phí'!$A:$O,'Biểu 04. Tổng hợp kinh phí'!$2:$3</definedName>
    <definedName name="_xlnm.Print_Titles" localSheetId="4">'Biểu 05. Kết quả T.H theo xã'!$A:$AP,'Biểu 05. Kết quả T.H theo xã'!$2:$3</definedName>
    <definedName name="_xlnm.Print_Titles" localSheetId="5">'Biểu 06. Thực thi pháp luật'!$A:$L,'Biểu 06. Thực thi pháp luật'!$2:$2</definedName>
    <definedName name="_xlnm.Print_Titles" localSheetId="7">'Biểu 08. Nguồn thu DVMTR'!$A:$H,'Biểu 08. Nguồn thu DVMTR'!$3:$4</definedName>
    <definedName name="_xlnm.Print_Titles">#N/A</definedName>
    <definedName name="Print_Titles_MI">#REF!</definedName>
    <definedName name="PRINTA">#REF!</definedName>
    <definedName name="PRINTB">#REF!</definedName>
    <definedName name="PRINTC">#REF!</definedName>
    <definedName name="prjName">#REF!</definedName>
    <definedName name="prjNo">#REF!</definedName>
    <definedName name="Pro_Soil">#REF!</definedName>
    <definedName name="ProdForm" hidden="1">#REF!</definedName>
    <definedName name="Product" hidden="1">#REF!</definedName>
    <definedName name="PROPOSAL">#REF!</definedName>
    <definedName name="Protex">#REF!</definedName>
    <definedName name="Province">#REF!</definedName>
    <definedName name="PST">#REF!</definedName>
    <definedName name="pt">#REF!</definedName>
    <definedName name="PT_Duong">#REF!</definedName>
    <definedName name="ptbc">#REF!</definedName>
    <definedName name="ptdg">#REF!</definedName>
    <definedName name="PTDG_cau">#REF!</definedName>
    <definedName name="ptdg_cong">#REF!</definedName>
    <definedName name="PTDG_DCV">#REF!</definedName>
    <definedName name="ptdg_duong">#REF!</definedName>
    <definedName name="ptdg_ke">#REF!</definedName>
    <definedName name="PtichDTL" localSheetId="5">'Biểu 06. Thực thi pháp luật'!PtichDTL</definedName>
    <definedName name="PtichDTL">[0]!PtichDTL</definedName>
    <definedName name="Pu">#REF!</definedName>
    <definedName name="pw">#REF!</definedName>
    <definedName name="q" hidden="1">{"'Sheet1'!$L$16"}</definedName>
    <definedName name="Q_MTD20050722_DETAILS">#REF!</definedName>
    <definedName name="Q_MTD20050731_TEMP">#REF!</definedName>
    <definedName name="qa" localSheetId="5" hidden="1">{"'Sheet1'!$L$16"}</definedName>
    <definedName name="qa" hidden="1">{"'Sheet1'!$L$16"}</definedName>
    <definedName name="qc">#REF!</definedName>
    <definedName name="QDD">#REF!</definedName>
    <definedName name="qh">#REF!</definedName>
    <definedName name="ql">#REF!</definedName>
    <definedName name="qp">#REF!</definedName>
    <definedName name="QQ" localSheetId="5" hidden="1">{"'Sheet1'!$L$16"}</definedName>
    <definedName name="QQ" hidden="1">{"'Sheet1'!$L$16"}</definedName>
    <definedName name="qtdm">#REF!</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GTIEN2">#REF!</definedName>
    <definedName name="Quantities">#REF!</definedName>
    <definedName name="qx">#REF!</definedName>
    <definedName name="qy">#REF!</definedName>
    <definedName name="r_">#REF!</definedName>
    <definedName name="ra11p">#REF!</definedName>
    <definedName name="ra13p">#REF!</definedName>
    <definedName name="Ranhxay" hidden="1">{"'Sheet1'!$L$16"}</definedName>
    <definedName name="rate">14000</definedName>
    <definedName name="RCArea" hidden="1">#REF!</definedName>
    <definedName name="Rcc">#REF!</definedName>
    <definedName name="rche">#REF!</definedName>
    <definedName name="_xlnm.Recorder">#REF!</definedName>
    <definedName name="RECOUT">#N/A</definedName>
    <definedName name="Region">#REF!</definedName>
    <definedName name="RFP003A">#REF!</definedName>
    <definedName name="RFP003B">#REF!</definedName>
    <definedName name="RFP003C">#REF!</definedName>
    <definedName name="RFP003D">#REF!</definedName>
    <definedName name="RFP003E">#REF!</definedName>
    <definedName name="RFP003F">#REF!</definedName>
    <definedName name="River">#REF!</definedName>
    <definedName name="River_Code">#REF!</definedName>
    <definedName name="Road_Code">#REF!</definedName>
    <definedName name="Road_Name">#REF!</definedName>
    <definedName name="RoadNo_373">#REF!</definedName>
    <definedName name="rong1">#REF!</definedName>
    <definedName name="rong2">#REF!</definedName>
    <definedName name="rong3">#REF!</definedName>
    <definedName name="rong4">#REF!</definedName>
    <definedName name="rong5">#REF!</definedName>
    <definedName name="rong6">#REF!</definedName>
    <definedName name="rthan">#REF!</definedName>
    <definedName name="Ru">#REF!</definedName>
    <definedName name="s">#REF!</definedName>
    <definedName name="s.">#REF!</definedName>
    <definedName name="S_2">#REF!</definedName>
    <definedName name="Salan200">#REF!</definedName>
    <definedName name="Salan400">#REF!</definedName>
    <definedName name="san">#REF!</definedName>
    <definedName name="scao98">#REF!</definedName>
    <definedName name="SCCR">#REF!</definedName>
    <definedName name="SCDT">#REF!</definedName>
    <definedName name="SCH">#REF!</definedName>
    <definedName name="SCT_BKTC">#REF!</definedName>
    <definedName name="sd1p">#REF!</definedName>
    <definedName name="sdfsd">#REF!</definedName>
    <definedName name="sdfsdfsd" hidden="1">{"'Sheet1'!$L$16"}</definedName>
    <definedName name="SDMONG">#REF!</definedName>
    <definedName name="sduong">#REF!</definedName>
    <definedName name="SEDI">#REF!</definedName>
    <definedName name="sencount" hidden="1">2</definedName>
    <definedName name="Sensation">#REF!</definedName>
    <definedName name="Sheet1">#REF!</definedName>
    <definedName name="SheetName">"[Bao_cao_cua_NVTK_tai_NPP_bieu_mau_moi_4___Mau_moi.xls]~         "</definedName>
    <definedName name="sho">#REF!</definedName>
    <definedName name="sht1p">#REF!</definedName>
    <definedName name="sieucao">#REF!</definedName>
    <definedName name="SIGN">#REF!</definedName>
    <definedName name="sin">#REF!</definedName>
    <definedName name="SIZE">#REF!</definedName>
    <definedName name="SKUcoverage">#REF!</definedName>
    <definedName name="SL">#REF!</definedName>
    <definedName name="SL_CRD">#REF!</definedName>
    <definedName name="SL_CRS">#REF!</definedName>
    <definedName name="SL_CS">#REF!</definedName>
    <definedName name="SL_DD">#REF!</definedName>
    <definedName name="slg">#REF!</definedName>
    <definedName name="slk">#REF!</definedName>
    <definedName name="sll">#REF!</definedName>
    <definedName name="SMBA">#REF!</definedName>
    <definedName name="sn">#REF!</definedName>
    <definedName name="So_ct">#REF!</definedName>
    <definedName name="SO_CycleSum_POSM">#REF!</definedName>
    <definedName name="so_tien">#REF!</definedName>
    <definedName name="so_tien_b">#REF!</definedName>
    <definedName name="soc3p">#REF!</definedName>
    <definedName name="Soi">#REF!</definedName>
    <definedName name="SoilType_">#REF!</definedName>
    <definedName name="solieu">#REF!</definedName>
    <definedName name="sonduong">#REF!</definedName>
    <definedName name="SORT">#REF!</definedName>
    <definedName name="SOTIEN_BKTC">#REF!</definedName>
    <definedName name="SPAN">#REF!</definedName>
    <definedName name="SPAN_No">#REF!</definedName>
    <definedName name="Spanner_Auto_File">"C:\My Documents\tinh cdo.x2a"</definedName>
    <definedName name="SPEC">#REF!</definedName>
    <definedName name="SpecialPrice" hidden="1">#REF!</definedName>
    <definedName name="SPECSUMMARY">#REF!</definedName>
    <definedName name="SS" hidden="1">{"'Sheet1'!$L$16"}</definedName>
    <definedName name="ST">#REF!</definedName>
    <definedName name="st1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D">#REF!</definedName>
    <definedName name="std.">#REF!</definedName>
    <definedName name="su">#REF!</definedName>
    <definedName name="sum">#REF!,#REF!</definedName>
    <definedName name="SUMMARY">#REF!</definedName>
    <definedName name="SX_Lapthao_khungV_Sdao">#REF!</definedName>
    <definedName name="t">#REF!</definedName>
    <definedName name="T.nhËp">#REF!</definedName>
    <definedName name="T_HOP">#REF!</definedName>
    <definedName name="T02_DANH_MUC_CONG_VIEC">#REF!</definedName>
    <definedName name="T09_DINH_MUC_DU_TOAN">#REF!</definedName>
    <definedName name="t101p">#REF!</definedName>
    <definedName name="t103p">#REF!</definedName>
    <definedName name="t10nc1p">#REF!</definedName>
    <definedName name="t10vl1p">#REF!</definedName>
    <definedName name="t121p">#REF!</definedName>
    <definedName name="t123p">#REF!</definedName>
    <definedName name="T12vc">#REF!</definedName>
    <definedName name="t141p">#REF!</definedName>
    <definedName name="t143p">#REF!</definedName>
    <definedName name="t14nc3p">#REF!</definedName>
    <definedName name="t14vl3p">#REF!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HBINH1">#REF!</definedName>
    <definedName name="T45QTANPHU">#REF!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a">#REF!</definedName>
    <definedName name="tadao">#REF!</definedName>
    <definedName name="Tai_trong">#REF!</definedName>
    <definedName name="TAM">[0]!TAM</definedName>
    <definedName name="tamdan">#REF!</definedName>
    <definedName name="TAMTINH">#REF!</definedName>
    <definedName name="tamvia">#REF!</definedName>
    <definedName name="tamviab">#REF!</definedName>
    <definedName name="TANBINH1">#REF!</definedName>
    <definedName name="TANBINH2">#REF!</definedName>
    <definedName name="TANPHU">#REF!</definedName>
    <definedName name="tao" localSheetId="5" hidden="1">{"'Sheet1'!$L$16"}</definedName>
    <definedName name="tao" hidden="1">{"'Sheet1'!$L$16"}</definedName>
    <definedName name="TaxTV">10%</definedName>
    <definedName name="TaxXL">5%</definedName>
    <definedName name="TBA">#REF!</definedName>
    <definedName name="tbl_ProdInfo" hidden="1">#REF!</definedName>
    <definedName name="TBSGP">#REF!</definedName>
    <definedName name="tbtram">#REF!</definedName>
    <definedName name="TBXD">#REF!</definedName>
    <definedName name="TC">#REF!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huan">#REF!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nc1p">#REF!</definedName>
    <definedName name="tdo">#REF!</definedName>
    <definedName name="tdt" hidden="1">#REF!</definedName>
    <definedName name="tdtr2cnc">#REF!</definedName>
    <definedName name="tdtr2cvl">#REF!</definedName>
    <definedName name="tdvl1p">#REF!</definedName>
    <definedName name="Têi_diÖn_5_T">#REF!</definedName>
    <definedName name="temp">#REF!</definedName>
    <definedName name="Temp_Br">#REF!</definedName>
    <definedName name="TEMPBR">#REF!</definedName>
    <definedName name="ten_tra_1BTN">#REF!</definedName>
    <definedName name="ten_tra_2BTN">#REF!</definedName>
    <definedName name="ten_tra_3BTN">#REF!</definedName>
    <definedName name="tenck">#REF!</definedName>
    <definedName name="tencs">#REF!</definedName>
    <definedName name="TENCT">#REF!</definedName>
    <definedName name="tenvung">#REF!</definedName>
    <definedName name="test">#REF!</definedName>
    <definedName name="test1">#REF!</definedName>
    <definedName name="TextRefCopyRangeCount" hidden="1">216</definedName>
    <definedName name="TG">#REF!</definedName>
    <definedName name="TGLS">#REF!</definedName>
    <definedName name="th">#REF!</definedName>
    <definedName name="tha" localSheetId="5" hidden="1">{"'Sheet1'!$L$16"}</definedName>
    <definedName name="tha" hidden="1">{"'Sheet1'!$L$16"}</definedName>
    <definedName name="thang">#REF!</definedName>
    <definedName name="thang10" hidden="1">{"'Sheet1'!$L$16"}</definedName>
    <definedName name="THANH" hidden="1">{"'Sheet1'!$L$16"}</definedName>
    <definedName name="Thanh_LC_tayvin">#REF!</definedName>
    <definedName name="thanhtien">#REF!</definedName>
    <definedName name="ThaoCauCu">#REF!</definedName>
    <definedName name="THDS">#REF!</definedName>
    <definedName name="THDT_CT_XOM_NOI">#REF!</definedName>
    <definedName name="THDT_HT_DAO_THUONG">#REF!</definedName>
    <definedName name="THDT_HT_XOM_NOI">#REF!</definedName>
    <definedName name="THDT_NPP_XOM_NOI">#REF!</definedName>
    <definedName name="THDT_TBA_XOM_NOI">#REF!</definedName>
    <definedName name="Thep_nhan">#REF!</definedName>
    <definedName name="thepban">#REF!</definedName>
    <definedName name="thetichck">#REF!</definedName>
    <definedName name="thg">#REF!</definedName>
    <definedName name="THGO1pnc">#REF!</definedName>
    <definedName name="thht">#REF!</definedName>
    <definedName name="THI">#REF!</definedName>
    <definedName name="thinh">#REF!</definedName>
    <definedName name="ThiÕt_bÞ_phun_cat">#REF!</definedName>
    <definedName name="THKL" localSheetId="5" hidden="1">{"'Sheet1'!$L$16"}</definedName>
    <definedName name="THKL" hidden="1">{"'Sheet1'!$L$16"}</definedName>
    <definedName name="thkp3">#REF!</definedName>
    <definedName name="Thop">#REF!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t">#REF!</definedName>
    <definedName name="THUDUC1">#REF!</definedName>
    <definedName name="THUDUC2">#REF!</definedName>
    <definedName name="thue">6</definedName>
    <definedName name="thuocno">#REF!</definedName>
    <definedName name="THUONG1">#REF!</definedName>
    <definedName name="THUONG2">#REF!</definedName>
    <definedName name="THUONG3">#REF!</definedName>
    <definedName name="THUONG4">#REF!</definedName>
    <definedName name="THXK">#REF!</definedName>
    <definedName name="TI">#REF!</definedName>
    <definedName name="Tien">#REF!</definedName>
    <definedName name="TIENLUONG">#REF!</definedName>
    <definedName name="Tim_cong">#REF!</definedName>
    <definedName name="tim_lan_xuat_hien">#REF!</definedName>
    <definedName name="Tim_lan_xuat_hien_cong">#REF!</definedName>
    <definedName name="tim_xuat_hien">#REF!</definedName>
    <definedName name="TITAN">#REF!</definedName>
    <definedName name="TK">#REF!</definedName>
    <definedName name="tk_co">#REF!</definedName>
    <definedName name="tk_co_b">#REF!</definedName>
    <definedName name="tk_no">#REF!</definedName>
    <definedName name="tk_no_b">#REF!</definedName>
    <definedName name="TKCOÙ">#REF!</definedName>
    <definedName name="TKNÔÏ">#REF!</definedName>
    <definedName name="TKP">#REF!</definedName>
    <definedName name="TKYB">"TKYB"</definedName>
    <definedName name="TL_PB">#REF!</definedName>
    <definedName name="TLAC120">#REF!</definedName>
    <definedName name="TLAC35">#REF!</definedName>
    <definedName name="TLAC50">#REF!</definedName>
    <definedName name="TLAC70">#REF!</definedName>
    <definedName name="TLAC95">#REF!</definedName>
    <definedName name="Tle">#REF!</definedName>
    <definedName name="tlntt">#REF!</definedName>
    <definedName name="tluong">#REF!</definedName>
    <definedName name="TM">#REF!</definedName>
    <definedName name="TN">#REF!</definedName>
    <definedName name="TN_b_qu_n">#REF!</definedName>
    <definedName name="to5m3">#REF!</definedName>
    <definedName name="ton">#REF!</definedName>
    <definedName name="tong">#REF!</definedName>
    <definedName name="Tong_nhom">#REF!</definedName>
    <definedName name="tongbt">#REF!</definedName>
    <definedName name="tongcong">#REF!</definedName>
    <definedName name="tongdientich">#REF!</definedName>
    <definedName name="TONGDUTOAN">#REF!</definedName>
    <definedName name="tonghop" localSheetId="5" hidden="1">{"'Sheet1'!$L$16"}</definedName>
    <definedName name="tonghop" hidden="1">{"'Sheet1'!$L$16"}</definedName>
    <definedName name="tongthep">#REF!</definedName>
    <definedName name="tongthetich">#REF!</definedName>
    <definedName name="TOP">#REF!</definedName>
    <definedName name="TOTAL">#REF!</definedName>
    <definedName name="totald">#REF!</definedName>
    <definedName name="TPLRP">#REF!</definedName>
    <definedName name="tr">[0]!tr</definedName>
    <definedName name="Tra_Cot">#REF!</definedName>
    <definedName name="Tra_DM_su_dung">#REF!</definedName>
    <definedName name="Tra_DM_su_dung_cau">#REF!</definedName>
    <definedName name="Tra_don_gia_KS">#REF!</definedName>
    <definedName name="Tra_DTCT">#REF!</definedName>
    <definedName name="Tra_gia">#REF!</definedName>
    <definedName name="Tra_gtxl_cong">#REF!</definedName>
    <definedName name="Tra_lÆn">#REF!</definedName>
    <definedName name="Tra_phan_tram">#REF!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L">#REF!</definedName>
    <definedName name="tra_VL_1">#REF!</definedName>
    <definedName name="tra_xlbtn">#REF!</definedName>
    <definedName name="traA103">#REF!</definedName>
    <definedName name="trab">#REF!</definedName>
    <definedName name="trabtn">#REF!</definedName>
    <definedName name="TraDAH_H">#REF!</definedName>
    <definedName name="TRADE2">#REF!</definedName>
    <definedName name="tramatcong1">#REF!</definedName>
    <definedName name="tramatcong2">#REF!</definedName>
    <definedName name="tranhietdo">#REF!</definedName>
    <definedName name="TRAvH">#REF!</definedName>
    <definedName name="TRAVL">#REF!</definedName>
    <definedName name="TRISO">#REF!</definedName>
    <definedName name="tron250">#REF!</definedName>
    <definedName name="tron25th">#REF!</definedName>
    <definedName name="tron60th">#REF!</definedName>
    <definedName name="tron80">#REF!</definedName>
    <definedName name="tronbt250">#REF!</definedName>
    <definedName name="trt">#REF!</definedName>
    <definedName name="tru_can">#REF!</definedName>
    <definedName name="ts">#REF!</definedName>
    <definedName name="tsI">#REF!</definedName>
    <definedName name="tstndn">#REF!</definedName>
    <definedName name="TT">#REF!</definedName>
    <definedName name="TT_1P">#REF!</definedName>
    <definedName name="TT_3p">#REF!</definedName>
    <definedName name="ttam">#REF!</definedName>
    <definedName name="ttao">#REF!</definedName>
    <definedName name="ttbt">#REF!</definedName>
    <definedName name="TTDZ">#REF!</definedName>
    <definedName name="TTDZ35">#REF!</definedName>
    <definedName name="tthi">#REF!</definedName>
    <definedName name="ttoan_hung">#REF!</definedName>
    <definedName name="ttronmk">#REF!</definedName>
    <definedName name="ttt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dc">#REF!</definedName>
    <definedName name="tuoinhua">#REF!</definedName>
    <definedName name="Tuong_chan">#REF!</definedName>
    <definedName name="TuVan">#REF!</definedName>
    <definedName name="tuyennhanh" localSheetId="5" hidden="1">{"'Sheet1'!$L$16"}</definedName>
    <definedName name="tuyennhanh" hidden="1">{"'Sheet1'!$L$16"}</definedName>
    <definedName name="TV">#REF!</definedName>
    <definedName name="tv75nc">#REF!</definedName>
    <definedName name="tv75vl">#REF!</definedName>
    <definedName name="tvbt">#REF!</definedName>
    <definedName name="tvg">#REF!</definedName>
    <definedName name="Twister">#REF!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L">[0]!TXL</definedName>
    <definedName name="ty_le">#REF!</definedName>
    <definedName name="Ty_Le_1">#REF!</definedName>
    <definedName name="ty_le_2">#REF!</definedName>
    <definedName name="ty_le_3">#REF!</definedName>
    <definedName name="ty_le_BTN">#REF!</definedName>
    <definedName name="ty_le1">#REF!</definedName>
    <definedName name="tyle2">#REF!</definedName>
    <definedName name="Type_1">#REF!</definedName>
    <definedName name="Type_2">#REF!</definedName>
    <definedName name="u">#REF!</definedName>
    <definedName name="U_tien">#REF!</definedName>
    <definedName name="Unit_Price">#REF!</definedName>
    <definedName name="UP">#REF!,#REF!,#REF!,#REF!,#REF!,#REF!,#REF!,#REF!,#REF!,#REF!,#REF!</definedName>
    <definedName name="ut">#REF!</definedName>
    <definedName name="UT_1">#REF!</definedName>
    <definedName name="UT1_373">#REF!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_thí_nghieäm_vaø_hieäu_chænh_thieát_bò_ñieän">#REF!</definedName>
    <definedName name="V_a_b__t_ng_M200____1x2">#N/A</definedName>
    <definedName name="VAÄT_LIEÄU">"ATRAM"</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ChuyenDam">#REF!</definedName>
    <definedName name="VARIINST">#REF!</definedName>
    <definedName name="VARIPURC">#REF!</definedName>
    <definedName name="VAT">#REF!</definedName>
    <definedName name="Vat_tu">#REF!</definedName>
    <definedName name="vatlieu">#REF!</definedName>
    <definedName name="VATM" localSheetId="5" hidden="1">{"'Sheet1'!$L$16"}</definedName>
    <definedName name="VATM" hidden="1">{"'Sheet1'!$L$16"}</definedName>
    <definedName name="vbtchongnuocm300">#REF!</definedName>
    <definedName name="vbtm150">#REF!</definedName>
    <definedName name="vbtm300">#REF!</definedName>
    <definedName name="vbtm400">#REF!</definedName>
    <definedName name="VC">#REF!</definedName>
    <definedName name="vcbo1" localSheetId="5" hidden="1">{"'Sheet1'!$L$16"}</definedName>
    <definedName name="vcbo1" hidden="1">{"'Sheet1'!$L$16"}</definedName>
    <definedName name="VCC">#REF!</definedName>
    <definedName name="vccot">#REF!</definedName>
    <definedName name="vccot35">#REF!</definedName>
    <definedName name="VCD">#REF!</definedName>
    <definedName name="vcdatd">#REF!</definedName>
    <definedName name="vcddx">#REF!</definedName>
    <definedName name="VCHT">#REF!</definedName>
    <definedName name="vcoto" localSheetId="5" hidden="1">{"'Sheet1'!$L$16"}</definedName>
    <definedName name="vcoto" hidden="1">{"'Sheet1'!$L$16"}</definedName>
    <definedName name="VCP">#REF!</definedName>
    <definedName name="vctb">#REF!</definedName>
    <definedName name="vd">#REF!</definedName>
    <definedName name="vd3p">#REF!</definedName>
    <definedName name="VH" localSheetId="5" hidden="1">{"'Sheet1'!$L$16"}</definedName>
    <definedName name="VH" hidden="1">{"'Sheet1'!$L$16"}</definedName>
    <definedName name="Viet" localSheetId="5" hidden="1">{"'Sheet1'!$L$16"}</definedName>
    <definedName name="Viet" hidden="1">{"'Sheet1'!$L$16"}</definedName>
    <definedName name="VIEW">#REF!</definedName>
    <definedName name="vk">#REF!</definedName>
    <definedName name="vkcauthang">#REF!</definedName>
    <definedName name="vksan">#REF!</definedName>
    <definedName name="vl">#REF!</definedName>
    <definedName name="vl1p">#REF!</definedName>
    <definedName name="vl3p">#REF!</definedName>
    <definedName name="Vlcap0.7">#REF!</definedName>
    <definedName name="VLcap1">#REF!</definedName>
    <definedName name="VLCT3p">#REF!</definedName>
    <definedName name="vlctbb">#REF!</definedName>
    <definedName name="vldn400">#REF!</definedName>
    <definedName name="vldn600">#REF!</definedName>
    <definedName name="VLIEU">#REF!</definedName>
    <definedName name="VLM">#REF!</definedName>
    <definedName name="vltram">#REF!</definedName>
    <definedName name="VND">#REF!</definedName>
    <definedName name="vr3p">#REF!</definedName>
    <definedName name="Vs">#REF!</definedName>
    <definedName name="VT">#REF!</definedName>
    <definedName name="vthang">#REF!</definedName>
    <definedName name="Vu">#REF!</definedName>
    <definedName name="Vu_">#REF!</definedName>
    <definedName name="vung">#REF!</definedName>
    <definedName name="vungdcd">#REF!</definedName>
    <definedName name="vungdcl">#REF!</definedName>
    <definedName name="vungnhapk">#REF!</definedName>
    <definedName name="vungnhapl">#REF!</definedName>
    <definedName name="vungxuatk">#REF!</definedName>
    <definedName name="vungxuatl">#REF!</definedName>
    <definedName name="vv" localSheetId="5" hidden="1">{"'Sheet1'!$L$16"}</definedName>
    <definedName name="vv" hidden="1">{"'Sheet1'!$L$16"}</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uan">#REF!</definedName>
    <definedName name="W">#REF!</definedName>
    <definedName name="wb">#REF!</definedName>
    <definedName name="wct">#REF!</definedName>
    <definedName name="WIRE1">5</definedName>
    <definedName name="wrn.chi._.tiÆt." hidden="1">{#N/A,#N/A,FALSE,"Chi tiÆt"}</definedName>
    <definedName name="wrn.vd." hidden="1">{#N/A,#N/A,TRUE,"BT M200 da 10x20"}</definedName>
    <definedName name="Ws">#REF!</definedName>
    <definedName name="Wss">#REF!</definedName>
    <definedName name="Wst">#REF!</definedName>
    <definedName name="wt">#REF!</definedName>
    <definedName name="wtn">#REF!</definedName>
    <definedName name="wtru">#REF!</definedName>
    <definedName name="wup">#REF!</definedName>
    <definedName name="WW">#N/A</definedName>
    <definedName name="X">#REF!</definedName>
    <definedName name="x_list">#REF!</definedName>
    <definedName name="x1_">#REF!</definedName>
    <definedName name="x1pind">#REF!</definedName>
    <definedName name="X1pINDvc">#REF!</definedName>
    <definedName name="x1ping">#REF!</definedName>
    <definedName name="X1pINGvc">#REF!</definedName>
    <definedName name="x1pint">#REF!</definedName>
    <definedName name="x2_">#REF!</definedName>
    <definedName name="Xa">#REF!</definedName>
    <definedName name="XB_80">#REF!</definedName>
    <definedName name="XCCT">0.5</definedName>
    <definedName name="xcp">#REF!</definedName>
    <definedName name="xd0.6">#REF!</definedName>
    <definedName name="xd1.3">#REF!</definedName>
    <definedName name="xd1.5">#REF!</definedName>
    <definedName name="xdd">#REF!</definedName>
    <definedName name="XDDHT">#REF!</definedName>
    <definedName name="xe">#REF!</definedName>
    <definedName name="Xe_lao_dÇm">#REF!</definedName>
    <definedName name="xfco">#REF!</definedName>
    <definedName name="xfco3p">#REF!</definedName>
    <definedName name="xfcotnc">#REF!</definedName>
    <definedName name="xfcotvl">#REF!</definedName>
    <definedName name="xh">#REF!</definedName>
    <definedName name="xhn">#REF!</definedName>
    <definedName name="xig">#REF!</definedName>
    <definedName name="xig1">#REF!</definedName>
    <definedName name="xig1p">#REF!</definedName>
    <definedName name="xig3p">#REF!</definedName>
    <definedName name="xignc3p">#REF!</definedName>
    <definedName name="XIGvc">#REF!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c">#REF!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c">#REF!</definedName>
    <definedName name="xitvl3p">#REF!</definedName>
    <definedName name="xk0.6">#REF!</definedName>
    <definedName name="xk1.3">#REF!</definedName>
    <definedName name="xk1.5">#REF!</definedName>
    <definedName name="xl">#REF!</definedName>
    <definedName name="xlbs">#REF!</definedName>
    <definedName name="xlc">#REF!</definedName>
    <definedName name="xld1.4">#REF!</definedName>
    <definedName name="xlk">#REF!</definedName>
    <definedName name="xlk1.4">#REF!</definedName>
    <definedName name="xls" localSheetId="5" hidden="1">{"'Sheet1'!$L$16"}</definedName>
    <definedName name="xls" hidden="1">{"'Sheet1'!$L$16"}</definedName>
    <definedName name="xlttbninh" localSheetId="5" hidden="1">{"'Sheet1'!$L$16"}</definedName>
    <definedName name="xlttbninh" hidden="1">{"'Sheet1'!$L$16"}</definedName>
    <definedName name="XMAX">#REF!</definedName>
    <definedName name="xmBim">#REF!</definedName>
    <definedName name="XMBT">#REF!</definedName>
    <definedName name="xmBut">#REF!</definedName>
    <definedName name="xmcax">#REF!</definedName>
    <definedName name="XMIN">#REF!</definedName>
    <definedName name="xmp40">#REF!</definedName>
    <definedName name="xn" hidden="1">{"'Sheet1'!$L$16"}</definedName>
    <definedName name="xoanhapk">#REF!,#REF!</definedName>
    <definedName name="xoanhapl">#REF!,#REF!</definedName>
    <definedName name="xoaxuatk">#REF!</definedName>
    <definedName name="xoaxuatl">#REF!</definedName>
    <definedName name="XP">#REF!</definedName>
    <definedName name="Xsi">#REF!</definedName>
    <definedName name="XUAÁT">#REF!</definedName>
    <definedName name="xx" hidden="1">{"'Sheet1'!$L$16"}</definedName>
    <definedName name="XXT">#REF!</definedName>
    <definedName name="y">#REF!</definedName>
    <definedName name="y_list">#REF!</definedName>
    <definedName name="ycp">#REF!</definedName>
    <definedName name="Yellow2000">#REF!</definedName>
    <definedName name="yen">#REF!</definedName>
    <definedName name="yen1">#REF!</definedName>
    <definedName name="yen2">#REF!</definedName>
    <definedName name="YMAX">#REF!</definedName>
    <definedName name="YMIN">#REF!</definedName>
    <definedName name="yy">#REF!</definedName>
    <definedName name="Z">#REF!</definedName>
    <definedName name="Z_dh">#REF!</definedName>
    <definedName name="Zip">#REF!</definedName>
    <definedName name="zl">#REF!</definedName>
    <definedName name="Zw">#REF!</definedName>
    <definedName name="ZXD">#REF!</definedName>
    <definedName name="ZXzX" hidden="1">{"'Sheet1'!$L$16"}</definedName>
    <definedName name="ZYX">#REF!</definedName>
    <definedName name="ZZZ">#REF!</definedName>
    <definedName name="전">#REF!</definedName>
    <definedName name="주택사업본부">#REF!</definedName>
    <definedName name="철구사업본부">#REF!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3" i="18" l="1"/>
  <c r="D102" i="18"/>
  <c r="D101" i="18"/>
  <c r="D100" i="18"/>
  <c r="AP99" i="18"/>
  <c r="AO99" i="18"/>
  <c r="AN99" i="18"/>
  <c r="AM99" i="18"/>
  <c r="AL99" i="18"/>
  <c r="AK99" i="18"/>
  <c r="AJ99" i="18"/>
  <c r="AI99" i="18"/>
  <c r="AH99" i="18"/>
  <c r="AG99" i="18"/>
  <c r="AF99" i="18"/>
  <c r="AE99" i="18"/>
  <c r="AD99" i="18"/>
  <c r="AC99" i="18"/>
  <c r="AB99" i="18"/>
  <c r="AA99" i="18"/>
  <c r="Z99" i="18"/>
  <c r="Y99" i="18"/>
  <c r="X99" i="18"/>
  <c r="W99" i="18"/>
  <c r="V99" i="18"/>
  <c r="U99" i="18"/>
  <c r="T99" i="18"/>
  <c r="S99" i="18"/>
  <c r="R99" i="18"/>
  <c r="Q99" i="18"/>
  <c r="P99" i="18"/>
  <c r="O99" i="18"/>
  <c r="N99" i="18"/>
  <c r="M99" i="18"/>
  <c r="L99" i="18"/>
  <c r="K99" i="18"/>
  <c r="J99" i="18"/>
  <c r="I99" i="18"/>
  <c r="H99" i="18"/>
  <c r="G99" i="18"/>
  <c r="F99" i="18"/>
  <c r="E99" i="18"/>
  <c r="D99" i="18"/>
  <c r="E17" i="10" l="1"/>
  <c r="J17" i="10" s="1"/>
  <c r="F17" i="10"/>
  <c r="J18" i="10"/>
  <c r="J19" i="10"/>
  <c r="J20" i="10"/>
  <c r="E21" i="10"/>
  <c r="F21" i="10"/>
  <c r="J21" i="10"/>
  <c r="J22" i="10"/>
  <c r="J23" i="10"/>
  <c r="J24" i="10"/>
  <c r="E25" i="10"/>
  <c r="J25" i="10" s="1"/>
  <c r="F25" i="10"/>
  <c r="J26" i="10"/>
  <c r="J27" i="10"/>
  <c r="J28" i="10"/>
  <c r="J29" i="10"/>
  <c r="F16" i="10"/>
  <c r="E16" i="10" l="1"/>
  <c r="J16" i="10" s="1"/>
  <c r="E74" i="18"/>
  <c r="F74" i="18"/>
  <c r="G74" i="18"/>
  <c r="H74" i="18"/>
  <c r="I74" i="18"/>
  <c r="J74" i="18"/>
  <c r="K74" i="18"/>
  <c r="L74" i="18"/>
  <c r="M74" i="18"/>
  <c r="N74" i="18"/>
  <c r="O74" i="18"/>
  <c r="P74" i="18"/>
  <c r="Q74" i="18"/>
  <c r="R74" i="18"/>
  <c r="S74" i="18"/>
  <c r="T74" i="18"/>
  <c r="U74" i="18"/>
  <c r="V74" i="18"/>
  <c r="W74" i="18"/>
  <c r="X74" i="18"/>
  <c r="Y74" i="18"/>
  <c r="Z74" i="18"/>
  <c r="AA74" i="18"/>
  <c r="AB74" i="18"/>
  <c r="AC74" i="18"/>
  <c r="AD74" i="18"/>
  <c r="AE74" i="18"/>
  <c r="AF74" i="18"/>
  <c r="AG74" i="18"/>
  <c r="AH74" i="18"/>
  <c r="AI74" i="18"/>
  <c r="AJ74" i="18"/>
  <c r="AK74" i="18"/>
  <c r="AL74" i="18"/>
  <c r="AM74" i="18"/>
  <c r="AN74" i="18"/>
  <c r="AO74" i="18"/>
  <c r="AP74" i="18"/>
  <c r="E75" i="18"/>
  <c r="F75" i="18"/>
  <c r="G75" i="18"/>
  <c r="H75" i="18"/>
  <c r="I75" i="18"/>
  <c r="J75" i="18"/>
  <c r="K75" i="18"/>
  <c r="L75" i="18"/>
  <c r="M75" i="18"/>
  <c r="N75" i="18"/>
  <c r="O75" i="18"/>
  <c r="P75" i="18"/>
  <c r="Q75" i="18"/>
  <c r="R75" i="18"/>
  <c r="S75" i="18"/>
  <c r="T75" i="18"/>
  <c r="U75" i="18"/>
  <c r="V75" i="18"/>
  <c r="W75" i="18"/>
  <c r="X75" i="18"/>
  <c r="Y75" i="18"/>
  <c r="Z75" i="18"/>
  <c r="AA75" i="18"/>
  <c r="AB75" i="18"/>
  <c r="AC75" i="18"/>
  <c r="AD75" i="18"/>
  <c r="AE75" i="18"/>
  <c r="AF75" i="18"/>
  <c r="AG75" i="18"/>
  <c r="AH75" i="18"/>
  <c r="AI75" i="18"/>
  <c r="AJ75" i="18"/>
  <c r="AK75" i="18"/>
  <c r="AL75" i="18"/>
  <c r="AM75" i="18"/>
  <c r="AN75" i="18"/>
  <c r="AO75" i="18"/>
  <c r="AP75" i="18"/>
  <c r="E76" i="18"/>
  <c r="F76" i="18"/>
  <c r="G76" i="18"/>
  <c r="H76" i="18"/>
  <c r="I76" i="18"/>
  <c r="J76" i="18"/>
  <c r="K76" i="18"/>
  <c r="L76" i="18"/>
  <c r="M76" i="18"/>
  <c r="N76" i="18"/>
  <c r="O76" i="18"/>
  <c r="P76" i="18"/>
  <c r="Q76" i="18"/>
  <c r="R76" i="18"/>
  <c r="S76" i="18"/>
  <c r="T76" i="18"/>
  <c r="U76" i="18"/>
  <c r="V76" i="18"/>
  <c r="W76" i="18"/>
  <c r="X76" i="18"/>
  <c r="Y76" i="18"/>
  <c r="Z76" i="18"/>
  <c r="AA76" i="18"/>
  <c r="AB76" i="18"/>
  <c r="AC76" i="18"/>
  <c r="AD76" i="18"/>
  <c r="AE76" i="18"/>
  <c r="AF76" i="18"/>
  <c r="AG76" i="18"/>
  <c r="AH76" i="18"/>
  <c r="AI76" i="18"/>
  <c r="AJ76" i="18"/>
  <c r="AK76" i="18"/>
  <c r="AL76" i="18"/>
  <c r="AM76" i="18"/>
  <c r="AN76" i="18"/>
  <c r="AO76" i="18"/>
  <c r="AP76" i="18"/>
  <c r="E77" i="18"/>
  <c r="F77" i="18"/>
  <c r="G77" i="18"/>
  <c r="H77" i="18"/>
  <c r="I77" i="18"/>
  <c r="J77" i="18"/>
  <c r="K77" i="18"/>
  <c r="L77" i="18"/>
  <c r="M77" i="18"/>
  <c r="N77" i="18"/>
  <c r="O77" i="18"/>
  <c r="P77" i="18"/>
  <c r="Q77" i="18"/>
  <c r="R77" i="18"/>
  <c r="S77" i="18"/>
  <c r="T77" i="18"/>
  <c r="U77" i="18"/>
  <c r="V77" i="18"/>
  <c r="W77" i="18"/>
  <c r="X77" i="18"/>
  <c r="Y77" i="18"/>
  <c r="Z77" i="18"/>
  <c r="AA77" i="18"/>
  <c r="AB77" i="18"/>
  <c r="AC77" i="18"/>
  <c r="AD77" i="18"/>
  <c r="AE77" i="18"/>
  <c r="AF77" i="18"/>
  <c r="AG77" i="18"/>
  <c r="AH77" i="18"/>
  <c r="AI77" i="18"/>
  <c r="AJ77" i="18"/>
  <c r="AK77" i="18"/>
  <c r="AL77" i="18"/>
  <c r="AM77" i="18"/>
  <c r="AN77" i="18"/>
  <c r="AN73" i="18" s="1"/>
  <c r="AN72" i="18" s="1"/>
  <c r="AO77" i="18"/>
  <c r="AO73" i="18" s="1"/>
  <c r="AO72" i="18" s="1"/>
  <c r="AP77" i="18"/>
  <c r="AP73" i="18" s="1"/>
  <c r="AP72" i="18" s="1"/>
  <c r="E79" i="18"/>
  <c r="F79" i="18"/>
  <c r="G79" i="18"/>
  <c r="H79" i="18"/>
  <c r="I79" i="18"/>
  <c r="J79" i="18"/>
  <c r="K79" i="18"/>
  <c r="L79" i="18"/>
  <c r="M79" i="18"/>
  <c r="N79" i="18"/>
  <c r="O79" i="18"/>
  <c r="P79" i="18"/>
  <c r="Q79" i="18"/>
  <c r="R79" i="18"/>
  <c r="S79" i="18"/>
  <c r="T79" i="18"/>
  <c r="U79" i="18"/>
  <c r="V79" i="18"/>
  <c r="W79" i="18"/>
  <c r="X79" i="18"/>
  <c r="Y79" i="18"/>
  <c r="Z79" i="18"/>
  <c r="AA79" i="18"/>
  <c r="AB79" i="18"/>
  <c r="AC79" i="18"/>
  <c r="AD79" i="18"/>
  <c r="AE79" i="18"/>
  <c r="AF79" i="18"/>
  <c r="AG79" i="18"/>
  <c r="AH79" i="18"/>
  <c r="AI79" i="18"/>
  <c r="AJ79" i="18"/>
  <c r="AK79" i="18"/>
  <c r="AL79" i="18"/>
  <c r="AM79" i="18"/>
  <c r="AN79" i="18"/>
  <c r="AO79" i="18"/>
  <c r="AP79" i="18"/>
  <c r="D81" i="18"/>
  <c r="D82" i="18"/>
  <c r="D83" i="18"/>
  <c r="D85" i="18"/>
  <c r="D86" i="18"/>
  <c r="D87" i="18"/>
  <c r="D88" i="18"/>
  <c r="D90" i="18"/>
  <c r="D91" i="18"/>
  <c r="D92" i="18"/>
  <c r="D93" i="18"/>
  <c r="D95" i="18"/>
  <c r="D96" i="18"/>
  <c r="D97" i="18"/>
  <c r="D98" i="18"/>
  <c r="D80" i="18"/>
  <c r="E84" i="18"/>
  <c r="F84" i="18"/>
  <c r="G84" i="18"/>
  <c r="H84" i="18"/>
  <c r="I84" i="18"/>
  <c r="J84" i="18"/>
  <c r="K84" i="18"/>
  <c r="L84" i="18"/>
  <c r="M84" i="18"/>
  <c r="N84" i="18"/>
  <c r="O84" i="18"/>
  <c r="P84" i="18"/>
  <c r="Q84" i="18"/>
  <c r="R84" i="18"/>
  <c r="S84" i="18"/>
  <c r="T84" i="18"/>
  <c r="U84" i="18"/>
  <c r="V84" i="18"/>
  <c r="W84" i="18"/>
  <c r="X84" i="18"/>
  <c r="Y84" i="18"/>
  <c r="Z84" i="18"/>
  <c r="AA84" i="18"/>
  <c r="AB84" i="18"/>
  <c r="AC84" i="18"/>
  <c r="AD84" i="18"/>
  <c r="AE84" i="18"/>
  <c r="AF84" i="18"/>
  <c r="AG84" i="18"/>
  <c r="AH84" i="18"/>
  <c r="AI84" i="18"/>
  <c r="AJ84" i="18"/>
  <c r="AK84" i="18"/>
  <c r="AL84" i="18"/>
  <c r="AM84" i="18"/>
  <c r="AN84" i="18"/>
  <c r="AO84" i="18"/>
  <c r="AP84" i="18"/>
  <c r="E89" i="18"/>
  <c r="F89" i="18"/>
  <c r="G89" i="18"/>
  <c r="H89" i="18"/>
  <c r="I89" i="18"/>
  <c r="J89" i="18"/>
  <c r="K89" i="18"/>
  <c r="L89" i="18"/>
  <c r="M89" i="18"/>
  <c r="N89" i="18"/>
  <c r="O89" i="18"/>
  <c r="P89" i="18"/>
  <c r="Q89" i="18"/>
  <c r="R89" i="18"/>
  <c r="S89" i="18"/>
  <c r="T89" i="18"/>
  <c r="U89" i="18"/>
  <c r="V89" i="18"/>
  <c r="W89" i="18"/>
  <c r="X89" i="18"/>
  <c r="Y89" i="18"/>
  <c r="Z89" i="18"/>
  <c r="AA89" i="18"/>
  <c r="AB89" i="18"/>
  <c r="AC89" i="18"/>
  <c r="AD89" i="18"/>
  <c r="AE89" i="18"/>
  <c r="AF89" i="18"/>
  <c r="AG89" i="18"/>
  <c r="AH89" i="18"/>
  <c r="AI89" i="18"/>
  <c r="AJ89" i="18"/>
  <c r="AK89" i="18"/>
  <c r="AL89" i="18"/>
  <c r="AM89" i="18"/>
  <c r="AN89" i="18"/>
  <c r="AO89" i="18"/>
  <c r="AP89" i="18"/>
  <c r="N73" i="18" l="1"/>
  <c r="N72" i="18" s="1"/>
  <c r="AM73" i="18"/>
  <c r="AM72" i="18" s="1"/>
  <c r="AK73" i="18"/>
  <c r="AK72" i="18" s="1"/>
  <c r="D74" i="18"/>
  <c r="AL73" i="18"/>
  <c r="AL72" i="18" s="1"/>
  <c r="D79" i="18"/>
  <c r="D76" i="18"/>
  <c r="D75" i="18"/>
  <c r="AJ73" i="18"/>
  <c r="AJ72" i="18" s="1"/>
  <c r="AI73" i="18"/>
  <c r="AI72" i="18" s="1"/>
  <c r="AH73" i="18"/>
  <c r="AH72" i="18" s="1"/>
  <c r="AG73" i="18"/>
  <c r="AG72" i="18" s="1"/>
  <c r="AF73" i="18"/>
  <c r="AF72" i="18" s="1"/>
  <c r="AE73" i="18"/>
  <c r="AE72" i="18" s="1"/>
  <c r="AD73" i="18"/>
  <c r="AD72" i="18" s="1"/>
  <c r="AC73" i="18"/>
  <c r="AC72" i="18" s="1"/>
  <c r="AB73" i="18"/>
  <c r="AB72" i="18" s="1"/>
  <c r="AA73" i="18"/>
  <c r="AA72" i="18" s="1"/>
  <c r="Z73" i="18"/>
  <c r="Z72" i="18" s="1"/>
  <c r="Y73" i="18"/>
  <c r="Y72" i="18" s="1"/>
  <c r="X73" i="18"/>
  <c r="X72" i="18" s="1"/>
  <c r="W73" i="18"/>
  <c r="W72" i="18" s="1"/>
  <c r="V73" i="18"/>
  <c r="V72" i="18" s="1"/>
  <c r="U73" i="18"/>
  <c r="U72" i="18" s="1"/>
  <c r="T73" i="18"/>
  <c r="T72" i="18" s="1"/>
  <c r="S73" i="18"/>
  <c r="S72" i="18" s="1"/>
  <c r="R73" i="18"/>
  <c r="R72" i="18" s="1"/>
  <c r="Q73" i="18"/>
  <c r="Q72" i="18" s="1"/>
  <c r="P73" i="18"/>
  <c r="P72" i="18" s="1"/>
  <c r="O73" i="18"/>
  <c r="O72" i="18" s="1"/>
  <c r="M73" i="18"/>
  <c r="M72" i="18" s="1"/>
  <c r="L73" i="18"/>
  <c r="L72" i="18" s="1"/>
  <c r="K73" i="18"/>
  <c r="K72" i="18" s="1"/>
  <c r="J73" i="18"/>
  <c r="J72" i="18" s="1"/>
  <c r="I73" i="18"/>
  <c r="I72" i="18" s="1"/>
  <c r="H73" i="18"/>
  <c r="H72" i="18" s="1"/>
  <c r="G73" i="18"/>
  <c r="G72" i="18" s="1"/>
  <c r="F73" i="18"/>
  <c r="F72" i="18" s="1"/>
  <c r="E73" i="18"/>
  <c r="E72" i="18" s="1"/>
  <c r="D77" i="18"/>
  <c r="D73" i="18" s="1"/>
  <c r="D72" i="18" s="1"/>
  <c r="D89" i="18"/>
  <c r="D84" i="18"/>
  <c r="E94" i="18" l="1"/>
  <c r="F94" i="18"/>
  <c r="G94" i="18"/>
  <c r="H94" i="18"/>
  <c r="I94" i="18"/>
  <c r="J94" i="18"/>
  <c r="K94" i="18"/>
  <c r="L94" i="18"/>
  <c r="M94" i="18"/>
  <c r="N94" i="18"/>
  <c r="O94" i="18"/>
  <c r="P94" i="18"/>
  <c r="Q94" i="18"/>
  <c r="R94" i="18"/>
  <c r="S94" i="18"/>
  <c r="T94" i="18"/>
  <c r="U94" i="18"/>
  <c r="V94" i="18"/>
  <c r="W94" i="18"/>
  <c r="X94" i="18"/>
  <c r="Y94" i="18"/>
  <c r="Z94" i="18"/>
  <c r="AA94" i="18"/>
  <c r="AB94" i="18"/>
  <c r="AC94" i="18"/>
  <c r="AD94" i="18"/>
  <c r="AE94" i="18"/>
  <c r="AF94" i="18"/>
  <c r="AG94" i="18"/>
  <c r="AH94" i="18"/>
  <c r="AI94" i="18"/>
  <c r="AJ94" i="18"/>
  <c r="AK94" i="18"/>
  <c r="AL94" i="18"/>
  <c r="AM94" i="18"/>
  <c r="AN94" i="18"/>
  <c r="AO94" i="18"/>
  <c r="AP94" i="18"/>
  <c r="E12" i="18"/>
  <c r="F12" i="18"/>
  <c r="G12" i="18"/>
  <c r="H12" i="18"/>
  <c r="I12" i="18"/>
  <c r="J12" i="18"/>
  <c r="K12" i="18"/>
  <c r="L12" i="18"/>
  <c r="M12" i="18"/>
  <c r="N12" i="18"/>
  <c r="O12" i="18"/>
  <c r="P12" i="18"/>
  <c r="Q12" i="18"/>
  <c r="R12" i="18"/>
  <c r="S12" i="18"/>
  <c r="T12" i="18"/>
  <c r="U12" i="18"/>
  <c r="V12" i="18"/>
  <c r="W12" i="18"/>
  <c r="X12" i="18"/>
  <c r="Y12" i="18"/>
  <c r="Z12" i="18"/>
  <c r="AA12" i="18"/>
  <c r="AB12" i="18"/>
  <c r="AC12" i="18"/>
  <c r="AD12" i="18"/>
  <c r="AE12" i="18"/>
  <c r="AF12" i="18"/>
  <c r="AG12" i="18"/>
  <c r="AH12" i="18"/>
  <c r="AI12" i="18"/>
  <c r="AJ12" i="18"/>
  <c r="AK12" i="18"/>
  <c r="AL12" i="18"/>
  <c r="AM12" i="18"/>
  <c r="AN12" i="18"/>
  <c r="AO12" i="18"/>
  <c r="AP12" i="18"/>
  <c r="E13" i="18"/>
  <c r="F13" i="18"/>
  <c r="G13" i="18"/>
  <c r="H13" i="18"/>
  <c r="I13" i="18"/>
  <c r="J13" i="18"/>
  <c r="K13" i="18"/>
  <c r="L13" i="18"/>
  <c r="M13" i="18"/>
  <c r="N13" i="18"/>
  <c r="O13" i="18"/>
  <c r="P13" i="18"/>
  <c r="Q13" i="18"/>
  <c r="R13" i="18"/>
  <c r="S13" i="18"/>
  <c r="T13" i="18"/>
  <c r="U13" i="18"/>
  <c r="V13" i="18"/>
  <c r="W13" i="18"/>
  <c r="X13" i="18"/>
  <c r="Y13" i="18"/>
  <c r="Z13" i="18"/>
  <c r="AA13" i="18"/>
  <c r="AB13" i="18"/>
  <c r="AC13" i="18"/>
  <c r="AD13" i="18"/>
  <c r="AE13" i="18"/>
  <c r="AF13" i="18"/>
  <c r="AG13" i="18"/>
  <c r="AH13" i="18"/>
  <c r="AI13" i="18"/>
  <c r="AJ13" i="18"/>
  <c r="AK13" i="18"/>
  <c r="AL13" i="18"/>
  <c r="AM13" i="18"/>
  <c r="AN13" i="18"/>
  <c r="AO13" i="18"/>
  <c r="AP13" i="18"/>
  <c r="E14" i="18"/>
  <c r="F14" i="18"/>
  <c r="G14" i="18"/>
  <c r="H14" i="18"/>
  <c r="I14" i="18"/>
  <c r="J14" i="18"/>
  <c r="K14" i="18"/>
  <c r="L14" i="18"/>
  <c r="M14" i="18"/>
  <c r="N14" i="18"/>
  <c r="O14" i="18"/>
  <c r="P14" i="18"/>
  <c r="Q14" i="18"/>
  <c r="R14" i="18"/>
  <c r="S14" i="18"/>
  <c r="T14" i="18"/>
  <c r="U14" i="18"/>
  <c r="V14" i="18"/>
  <c r="W14" i="18"/>
  <c r="X14" i="18"/>
  <c r="Y14" i="18"/>
  <c r="Z14" i="18"/>
  <c r="AA14" i="18"/>
  <c r="AB14" i="18"/>
  <c r="AC14" i="18"/>
  <c r="AD14" i="18"/>
  <c r="AE14" i="18"/>
  <c r="AF14" i="18"/>
  <c r="AG14" i="18"/>
  <c r="AH14" i="18"/>
  <c r="AI14" i="18"/>
  <c r="AJ14" i="18"/>
  <c r="AK14" i="18"/>
  <c r="AL14" i="18"/>
  <c r="AM14" i="18"/>
  <c r="AN14" i="18"/>
  <c r="AO14" i="18"/>
  <c r="AP14" i="18"/>
  <c r="D13" i="18"/>
  <c r="E23" i="18"/>
  <c r="F23" i="18"/>
  <c r="G23" i="18"/>
  <c r="H23" i="18"/>
  <c r="I23" i="18"/>
  <c r="J23" i="18"/>
  <c r="K23" i="18"/>
  <c r="L23" i="18"/>
  <c r="M23" i="18"/>
  <c r="N23" i="18"/>
  <c r="O23" i="18"/>
  <c r="P23" i="18"/>
  <c r="Q23" i="18"/>
  <c r="R23" i="18"/>
  <c r="S23" i="18"/>
  <c r="T23" i="18"/>
  <c r="U23" i="18"/>
  <c r="V23" i="18"/>
  <c r="W23" i="18"/>
  <c r="X23" i="18"/>
  <c r="Y23" i="18"/>
  <c r="Z23" i="18"/>
  <c r="AA23" i="18"/>
  <c r="AB23" i="18"/>
  <c r="AC23" i="18"/>
  <c r="AD23" i="18"/>
  <c r="AE23" i="18"/>
  <c r="AF23" i="18"/>
  <c r="AG23" i="18"/>
  <c r="AH23" i="18"/>
  <c r="AI23" i="18"/>
  <c r="AJ23" i="18"/>
  <c r="AK23" i="18"/>
  <c r="AL23" i="18"/>
  <c r="AM23" i="18"/>
  <c r="AN23" i="18"/>
  <c r="AO23" i="18"/>
  <c r="AP23" i="18"/>
  <c r="E34" i="18"/>
  <c r="F34" i="18"/>
  <c r="G34" i="18"/>
  <c r="H34" i="18"/>
  <c r="I34" i="18"/>
  <c r="J34" i="18"/>
  <c r="K34" i="18"/>
  <c r="L34" i="18"/>
  <c r="M34" i="18"/>
  <c r="N34" i="18"/>
  <c r="O34" i="18"/>
  <c r="P34" i="18"/>
  <c r="Q34" i="18"/>
  <c r="R34" i="18"/>
  <c r="S34" i="18"/>
  <c r="T34" i="18"/>
  <c r="U34" i="18"/>
  <c r="V34" i="18"/>
  <c r="W34" i="18"/>
  <c r="X34" i="18"/>
  <c r="Y34" i="18"/>
  <c r="Z34" i="18"/>
  <c r="AA34" i="18"/>
  <c r="AB34" i="18"/>
  <c r="AC34" i="18"/>
  <c r="AD34" i="18"/>
  <c r="AE34" i="18"/>
  <c r="AF34" i="18"/>
  <c r="AG34" i="18"/>
  <c r="AH34" i="18"/>
  <c r="AI34" i="18"/>
  <c r="AJ34" i="18"/>
  <c r="AK34" i="18"/>
  <c r="AL34" i="18"/>
  <c r="AM34" i="18"/>
  <c r="AN34" i="18"/>
  <c r="AO34" i="18"/>
  <c r="AP34" i="18"/>
  <c r="E45" i="18"/>
  <c r="F45" i="18"/>
  <c r="G45" i="18"/>
  <c r="H45" i="18"/>
  <c r="I45" i="18"/>
  <c r="J45" i="18"/>
  <c r="K45" i="18"/>
  <c r="L45" i="18"/>
  <c r="M45" i="18"/>
  <c r="N45" i="18"/>
  <c r="O45" i="18"/>
  <c r="P45" i="18"/>
  <c r="Q45" i="18"/>
  <c r="R45" i="18"/>
  <c r="S45" i="18"/>
  <c r="T45" i="18"/>
  <c r="U45" i="18"/>
  <c r="V45" i="18"/>
  <c r="W45" i="18"/>
  <c r="X45" i="18"/>
  <c r="Y45" i="18"/>
  <c r="Z45" i="18"/>
  <c r="AA45" i="18"/>
  <c r="AB45" i="18"/>
  <c r="AC45" i="18"/>
  <c r="AD45" i="18"/>
  <c r="AE45" i="18"/>
  <c r="AF45" i="18"/>
  <c r="AG45" i="18"/>
  <c r="AH45" i="18"/>
  <c r="AI45" i="18"/>
  <c r="AJ45" i="18"/>
  <c r="AK45" i="18"/>
  <c r="AL45" i="18"/>
  <c r="AM45" i="18"/>
  <c r="AN45" i="18"/>
  <c r="AO45" i="18"/>
  <c r="AP45" i="18"/>
  <c r="E56" i="18"/>
  <c r="F56" i="18"/>
  <c r="G56" i="18"/>
  <c r="H56" i="18"/>
  <c r="I56" i="18"/>
  <c r="J56" i="18"/>
  <c r="K56" i="18"/>
  <c r="L56" i="18"/>
  <c r="M56" i="18"/>
  <c r="N56" i="18"/>
  <c r="O56" i="18"/>
  <c r="P56" i="18"/>
  <c r="Q56" i="18"/>
  <c r="R56" i="18"/>
  <c r="S56" i="18"/>
  <c r="T56" i="18"/>
  <c r="U56" i="18"/>
  <c r="V56" i="18"/>
  <c r="W56" i="18"/>
  <c r="X56" i="18"/>
  <c r="Y56" i="18"/>
  <c r="Z56" i="18"/>
  <c r="AA56" i="18"/>
  <c r="AB56" i="18"/>
  <c r="AC56" i="18"/>
  <c r="AD56" i="18"/>
  <c r="AE56" i="18"/>
  <c r="AF56" i="18"/>
  <c r="AG56" i="18"/>
  <c r="AH56" i="18"/>
  <c r="AI56" i="18"/>
  <c r="AJ56" i="18"/>
  <c r="AK56" i="18"/>
  <c r="AL56" i="18"/>
  <c r="AM56" i="18"/>
  <c r="AN56" i="18"/>
  <c r="AO56" i="18"/>
  <c r="AP56" i="18"/>
  <c r="D56" i="18"/>
  <c r="E63" i="18"/>
  <c r="F63" i="18"/>
  <c r="G63" i="18"/>
  <c r="H63" i="18"/>
  <c r="I63" i="18"/>
  <c r="J63" i="18"/>
  <c r="K63" i="18"/>
  <c r="L63" i="18"/>
  <c r="M63" i="18"/>
  <c r="N63" i="18"/>
  <c r="O63" i="18"/>
  <c r="P63" i="18"/>
  <c r="Q63" i="18"/>
  <c r="R63" i="18"/>
  <c r="S63" i="18"/>
  <c r="T63" i="18"/>
  <c r="U63" i="18"/>
  <c r="V63" i="18"/>
  <c r="W63" i="18"/>
  <c r="X63" i="18"/>
  <c r="Y63" i="18"/>
  <c r="Z63" i="18"/>
  <c r="AA63" i="18"/>
  <c r="AB63" i="18"/>
  <c r="AC63" i="18"/>
  <c r="AD63" i="18"/>
  <c r="AE63" i="18"/>
  <c r="AF63" i="18"/>
  <c r="AG63" i="18"/>
  <c r="AH63" i="18"/>
  <c r="AI63" i="18"/>
  <c r="AJ63" i="18"/>
  <c r="AK63" i="18"/>
  <c r="AL63" i="18"/>
  <c r="AM63" i="18"/>
  <c r="AN63" i="18"/>
  <c r="AO63" i="18"/>
  <c r="AP63" i="18"/>
  <c r="E67" i="18"/>
  <c r="F67" i="18"/>
  <c r="G67" i="18"/>
  <c r="H67" i="18"/>
  <c r="I67" i="18"/>
  <c r="J67" i="18"/>
  <c r="K67" i="18"/>
  <c r="L67" i="18"/>
  <c r="M67" i="18"/>
  <c r="N67" i="18"/>
  <c r="O67" i="18"/>
  <c r="P67" i="18"/>
  <c r="Q67" i="18"/>
  <c r="R67" i="18"/>
  <c r="S67" i="18"/>
  <c r="T67" i="18"/>
  <c r="U67" i="18"/>
  <c r="V67" i="18"/>
  <c r="W67" i="18"/>
  <c r="X67" i="18"/>
  <c r="Y67" i="18"/>
  <c r="Z67" i="18"/>
  <c r="AA67" i="18"/>
  <c r="AB67" i="18"/>
  <c r="AC67" i="18"/>
  <c r="AD67" i="18"/>
  <c r="AE67" i="18"/>
  <c r="AF67" i="18"/>
  <c r="AG67" i="18"/>
  <c r="AH67" i="18"/>
  <c r="AI67" i="18"/>
  <c r="AJ67" i="18"/>
  <c r="AK67" i="18"/>
  <c r="AL67" i="18"/>
  <c r="AM67" i="18"/>
  <c r="AN67" i="18"/>
  <c r="AO67" i="18"/>
  <c r="AP67" i="18"/>
  <c r="D67" i="18"/>
  <c r="AJ78" i="18" l="1"/>
  <c r="AI78" i="18"/>
  <c r="AH78" i="18"/>
  <c r="AG78" i="18"/>
  <c r="AF78" i="18"/>
  <c r="AE78" i="18"/>
  <c r="AD78" i="18"/>
  <c r="AC78" i="18"/>
  <c r="AB78" i="18"/>
  <c r="AA78" i="18"/>
  <c r="Z78" i="18"/>
  <c r="Y78" i="18"/>
  <c r="X78" i="18"/>
  <c r="W78" i="18"/>
  <c r="V78" i="18"/>
  <c r="U78" i="18"/>
  <c r="T78" i="18"/>
  <c r="S78" i="18"/>
  <c r="R78" i="18"/>
  <c r="Q78" i="18"/>
  <c r="P78" i="18"/>
  <c r="O78" i="18"/>
  <c r="N78" i="18"/>
  <c r="M78" i="18"/>
  <c r="L78" i="18"/>
  <c r="K78" i="18"/>
  <c r="J78" i="18"/>
  <c r="I78" i="18"/>
  <c r="H78" i="18"/>
  <c r="G78" i="18"/>
  <c r="F78" i="18"/>
  <c r="E78" i="18"/>
  <c r="AK78" i="18"/>
  <c r="AL78" i="18"/>
  <c r="AM78" i="18"/>
  <c r="AN78" i="18"/>
  <c r="AO78" i="18"/>
  <c r="AP78" i="18"/>
  <c r="D94" i="18"/>
  <c r="AP62" i="18"/>
  <c r="AO62" i="18"/>
  <c r="AN62" i="18"/>
  <c r="AM62" i="18"/>
  <c r="AL62" i="18"/>
  <c r="AK62" i="18"/>
  <c r="AJ62" i="18"/>
  <c r="AI62" i="18"/>
  <c r="AH62" i="18"/>
  <c r="AG62" i="18"/>
  <c r="AF62" i="18"/>
  <c r="AE62" i="18"/>
  <c r="AD62" i="18"/>
  <c r="AC62" i="18"/>
  <c r="AB62" i="18"/>
  <c r="AA62" i="18"/>
  <c r="Z62" i="18"/>
  <c r="Y62" i="18"/>
  <c r="X62" i="18"/>
  <c r="W62" i="18"/>
  <c r="V62" i="18"/>
  <c r="U62" i="18"/>
  <c r="T62" i="18"/>
  <c r="S62" i="18"/>
  <c r="R62" i="18"/>
  <c r="Q62" i="18"/>
  <c r="P62" i="18"/>
  <c r="O62" i="18"/>
  <c r="N62" i="18"/>
  <c r="M62" i="18"/>
  <c r="L62" i="18"/>
  <c r="K62" i="18"/>
  <c r="J62" i="18"/>
  <c r="I62" i="18"/>
  <c r="H62" i="18"/>
  <c r="G62" i="18"/>
  <c r="F62" i="18"/>
  <c r="E62" i="18"/>
  <c r="D46" i="10"/>
  <c r="D41" i="10" s="1"/>
  <c r="D40" i="10" s="1"/>
  <c r="M15" i="3"/>
  <c r="G15" i="3"/>
  <c r="H15" i="3"/>
  <c r="I15" i="3"/>
  <c r="J15" i="3"/>
  <c r="K15" i="3"/>
  <c r="L15" i="3"/>
  <c r="F15" i="3"/>
  <c r="D78" i="18" l="1"/>
  <c r="J5" i="10"/>
  <c r="K5" i="10" s="1"/>
  <c r="J6" i="10"/>
  <c r="K6" i="10" s="1"/>
  <c r="J7" i="10"/>
  <c r="K7" i="10" s="1"/>
  <c r="J8" i="10"/>
  <c r="K8" i="10" s="1"/>
  <c r="J9" i="10"/>
  <c r="K9" i="10" s="1"/>
  <c r="J10" i="10"/>
  <c r="K10" i="10" s="1"/>
  <c r="J11" i="10"/>
  <c r="K11" i="10" s="1"/>
  <c r="J12" i="10"/>
  <c r="K12" i="10" s="1"/>
  <c r="J13" i="10"/>
  <c r="K13" i="10" s="1"/>
  <c r="J14" i="10"/>
  <c r="K14" i="10" s="1"/>
  <c r="J15" i="10"/>
  <c r="K15" i="10" s="1"/>
  <c r="K18" i="10"/>
  <c r="K19" i="10"/>
  <c r="K20" i="10"/>
  <c r="K22" i="10"/>
  <c r="K23" i="10"/>
  <c r="K24" i="10"/>
  <c r="K26" i="10"/>
  <c r="K27" i="10"/>
  <c r="K28" i="10"/>
  <c r="K29" i="10"/>
  <c r="J30" i="10"/>
  <c r="K30" i="10" s="1"/>
  <c r="J31" i="10"/>
  <c r="K31" i="10" s="1"/>
  <c r="J32" i="10"/>
  <c r="K32" i="10" s="1"/>
  <c r="J33" i="10"/>
  <c r="K33" i="10" s="1"/>
  <c r="J34" i="10"/>
  <c r="K34" i="10" s="1"/>
  <c r="J35" i="10"/>
  <c r="K35" i="10" s="1"/>
  <c r="J36" i="10"/>
  <c r="K36" i="10" s="1"/>
  <c r="J37" i="10"/>
  <c r="K37" i="10" s="1"/>
  <c r="J38" i="10"/>
  <c r="K38" i="10" s="1"/>
  <c r="J39" i="10"/>
  <c r="K39" i="10" s="1"/>
  <c r="J40" i="10"/>
  <c r="K40" i="10" s="1"/>
  <c r="J42" i="10"/>
  <c r="K42" i="10" s="1"/>
  <c r="J43" i="10"/>
  <c r="K43" i="10" s="1"/>
  <c r="J44" i="10"/>
  <c r="K44" i="10" s="1"/>
  <c r="J45" i="10"/>
  <c r="K45" i="10" s="1"/>
  <c r="J47" i="10"/>
  <c r="K47" i="10" s="1"/>
  <c r="J48" i="10"/>
  <c r="K48" i="10" s="1"/>
  <c r="J49" i="10"/>
  <c r="K49" i="10" s="1"/>
  <c r="J51" i="10"/>
  <c r="K51" i="10" s="1"/>
  <c r="J52" i="10"/>
  <c r="K52" i="10" s="1"/>
  <c r="J53" i="10"/>
  <c r="K53" i="10" s="1"/>
  <c r="J54" i="10"/>
  <c r="K54" i="10" s="1"/>
  <c r="J55" i="10"/>
  <c r="K55" i="10" s="1"/>
  <c r="J56" i="10"/>
  <c r="K56" i="10" s="1"/>
  <c r="J57" i="10"/>
  <c r="K57" i="10" s="1"/>
  <c r="J58" i="10"/>
  <c r="K58" i="10" s="1"/>
  <c r="J59" i="10"/>
  <c r="K59" i="10" s="1"/>
  <c r="J60" i="10"/>
  <c r="K60" i="10" s="1"/>
  <c r="J61" i="10"/>
  <c r="K61" i="10" s="1"/>
  <c r="J62" i="10"/>
  <c r="K62" i="10" s="1"/>
  <c r="J63" i="10"/>
  <c r="K63" i="10" s="1"/>
  <c r="J64" i="10"/>
  <c r="K64" i="10" s="1"/>
  <c r="J65" i="10"/>
  <c r="K65" i="10" s="1"/>
  <c r="J66" i="10"/>
  <c r="K66" i="10" s="1"/>
  <c r="J67" i="10"/>
  <c r="K67" i="10" s="1"/>
  <c r="J68" i="10"/>
  <c r="K68" i="10" s="1"/>
  <c r="J69" i="10"/>
  <c r="K69" i="10" s="1"/>
  <c r="J70" i="10"/>
  <c r="K70" i="10" s="1"/>
  <c r="J71" i="10"/>
  <c r="K71" i="10" s="1"/>
  <c r="J72" i="10"/>
  <c r="K72" i="10" s="1"/>
  <c r="J73" i="10"/>
  <c r="K73" i="10" s="1"/>
  <c r="J74" i="10"/>
  <c r="K74" i="10" s="1"/>
  <c r="J75" i="10"/>
  <c r="K75" i="10" s="1"/>
  <c r="D24" i="18"/>
  <c r="D12" i="18" l="1"/>
  <c r="E46" i="10"/>
  <c r="F46" i="10"/>
  <c r="I46" i="10"/>
  <c r="H4" i="10"/>
  <c r="I4" i="10"/>
  <c r="G4" i="10"/>
  <c r="J4" i="10" s="1"/>
  <c r="K4" i="10" s="1"/>
  <c r="J46" i="10" l="1"/>
  <c r="K46" i="10" s="1"/>
  <c r="D17" i="10"/>
  <c r="D21" i="10"/>
  <c r="L6" i="10"/>
  <c r="L7" i="10"/>
  <c r="L8" i="10"/>
  <c r="L9" i="10"/>
  <c r="L10" i="10"/>
  <c r="L11" i="10"/>
  <c r="L12" i="10"/>
  <c r="L13" i="10"/>
  <c r="L14" i="10"/>
  <c r="L15" i="10"/>
  <c r="L18" i="10"/>
  <c r="L19" i="10"/>
  <c r="L20" i="10"/>
  <c r="L22" i="10"/>
  <c r="L23" i="10"/>
  <c r="L24" i="10"/>
  <c r="L26" i="10"/>
  <c r="L27" i="10"/>
  <c r="L28" i="10"/>
  <c r="L29" i="10"/>
  <c r="L30" i="10"/>
  <c r="L31" i="10"/>
  <c r="L32" i="10"/>
  <c r="L33" i="10"/>
  <c r="L34" i="10"/>
  <c r="L35" i="10"/>
  <c r="L36" i="10"/>
  <c r="L37" i="10"/>
  <c r="L38" i="10"/>
  <c r="L39" i="10"/>
  <c r="L40" i="10"/>
  <c r="L42" i="10"/>
  <c r="L43" i="10"/>
  <c r="L44" i="10"/>
  <c r="L45" i="10"/>
  <c r="L46" i="10"/>
  <c r="L47" i="10"/>
  <c r="L48" i="10"/>
  <c r="L49" i="10"/>
  <c r="L51" i="10"/>
  <c r="L52" i="10"/>
  <c r="L53" i="10"/>
  <c r="L54" i="10"/>
  <c r="L55" i="10"/>
  <c r="L56" i="10"/>
  <c r="L57" i="10"/>
  <c r="L58" i="10"/>
  <c r="L59" i="10"/>
  <c r="L60" i="10"/>
  <c r="L61" i="10"/>
  <c r="L62" i="10"/>
  <c r="L63" i="10"/>
  <c r="L64" i="10"/>
  <c r="L65" i="10"/>
  <c r="L67" i="10"/>
  <c r="L68" i="10"/>
  <c r="L69" i="10"/>
  <c r="L70" i="10"/>
  <c r="L71" i="10"/>
  <c r="L72" i="10"/>
  <c r="L73" i="10"/>
  <c r="L74" i="10"/>
  <c r="L75" i="10"/>
  <c r="L4" i="10"/>
  <c r="D25" i="10"/>
  <c r="K25" i="10" l="1"/>
  <c r="K21" i="10"/>
  <c r="K17" i="10"/>
  <c r="L25" i="10"/>
  <c r="L21" i="10"/>
  <c r="D16" i="10"/>
  <c r="L17" i="10"/>
  <c r="K16" i="10"/>
  <c r="D7" i="23"/>
  <c r="E7" i="23"/>
  <c r="F7" i="23"/>
  <c r="G7" i="23"/>
  <c r="H7" i="23"/>
  <c r="J7" i="23"/>
  <c r="K7" i="23"/>
  <c r="L7" i="23"/>
  <c r="M7" i="23"/>
  <c r="N7" i="23"/>
  <c r="D12" i="23"/>
  <c r="E12" i="23"/>
  <c r="F12" i="23"/>
  <c r="G12" i="23"/>
  <c r="H12" i="23"/>
  <c r="J12" i="23"/>
  <c r="K12" i="23"/>
  <c r="L12" i="23"/>
  <c r="M12" i="23"/>
  <c r="N12" i="23"/>
  <c r="D10" i="23"/>
  <c r="E10" i="23"/>
  <c r="F10" i="23"/>
  <c r="G10" i="23"/>
  <c r="H10" i="23"/>
  <c r="J10" i="23"/>
  <c r="K10" i="23"/>
  <c r="L10" i="23"/>
  <c r="M10" i="23"/>
  <c r="N10" i="23"/>
  <c r="D14" i="23"/>
  <c r="E14" i="23"/>
  <c r="F14" i="23"/>
  <c r="G14" i="23"/>
  <c r="H14" i="23"/>
  <c r="J14" i="23"/>
  <c r="K14" i="23"/>
  <c r="L14" i="23"/>
  <c r="M14" i="23"/>
  <c r="N14" i="23"/>
  <c r="N6" i="23" l="1"/>
  <c r="N5" i="23" s="1"/>
  <c r="N4" i="23" s="1"/>
  <c r="M6" i="23"/>
  <c r="M5" i="23" s="1"/>
  <c r="M4" i="23" s="1"/>
  <c r="L6" i="23"/>
  <c r="L5" i="23" s="1"/>
  <c r="L4" i="23" s="1"/>
  <c r="K6" i="23"/>
  <c r="K5" i="23" s="1"/>
  <c r="K4" i="23" s="1"/>
  <c r="J6" i="23"/>
  <c r="J5" i="23" s="1"/>
  <c r="J4" i="23" s="1"/>
  <c r="H6" i="23"/>
  <c r="H5" i="23" s="1"/>
  <c r="H4" i="23" s="1"/>
  <c r="G6" i="23"/>
  <c r="G5" i="23" s="1"/>
  <c r="G4" i="23" s="1"/>
  <c r="F6" i="23"/>
  <c r="F5" i="23" s="1"/>
  <c r="F4" i="23" s="1"/>
  <c r="E6" i="23"/>
  <c r="E5" i="23" s="1"/>
  <c r="E4" i="23" s="1"/>
  <c r="D6" i="23"/>
  <c r="D5" i="23" s="1"/>
  <c r="D4" i="23" s="1"/>
  <c r="I8" i="23"/>
  <c r="I9" i="23"/>
  <c r="I11" i="23"/>
  <c r="I13" i="23"/>
  <c r="I15" i="23"/>
  <c r="C8" i="23"/>
  <c r="C9" i="23"/>
  <c r="C11" i="23"/>
  <c r="C10" i="23" s="1"/>
  <c r="C13" i="23"/>
  <c r="C12" i="23" s="1"/>
  <c r="C15" i="23"/>
  <c r="C14" i="23" l="1"/>
  <c r="C7" i="23"/>
  <c r="C6" i="23" s="1"/>
  <c r="C5" i="23" s="1"/>
  <c r="C4" i="23" s="1"/>
  <c r="O16" i="23"/>
  <c r="O15" i="23"/>
  <c r="I14" i="23"/>
  <c r="O14" i="23" s="1"/>
  <c r="O13" i="23"/>
  <c r="I12" i="23"/>
  <c r="O12" i="23" s="1"/>
  <c r="O11" i="23"/>
  <c r="I10" i="23"/>
  <c r="O10" i="23" s="1"/>
  <c r="O9" i="23"/>
  <c r="O8" i="23"/>
  <c r="I7" i="23"/>
  <c r="O7" i="23" l="1"/>
  <c r="I6" i="23"/>
  <c r="D27" i="3"/>
  <c r="D23" i="3"/>
  <c r="D19" i="3"/>
  <c r="D15" i="3"/>
  <c r="D66" i="18"/>
  <c r="D63" i="18" s="1"/>
  <c r="D62" i="18" s="1"/>
  <c r="AP61" i="18"/>
  <c r="AO61" i="18"/>
  <c r="AN61" i="18"/>
  <c r="AM61" i="18"/>
  <c r="AM16" i="18" s="1"/>
  <c r="AL61" i="18"/>
  <c r="AL16" i="18" s="1"/>
  <c r="AK61" i="18"/>
  <c r="AJ61" i="18"/>
  <c r="AI61" i="18"/>
  <c r="AH61" i="18"/>
  <c r="AG61" i="18"/>
  <c r="AF61" i="18"/>
  <c r="AE61" i="18"/>
  <c r="AD61" i="18"/>
  <c r="AC61" i="18"/>
  <c r="AB61" i="18"/>
  <c r="AA61" i="18"/>
  <c r="AA16" i="18" s="1"/>
  <c r="Z61" i="18"/>
  <c r="Z16" i="18" s="1"/>
  <c r="Y61" i="18"/>
  <c r="X61" i="18"/>
  <c r="W61" i="18"/>
  <c r="V61" i="18"/>
  <c r="U61" i="18"/>
  <c r="T61" i="18"/>
  <c r="S61" i="18"/>
  <c r="R61" i="18"/>
  <c r="Q61" i="18"/>
  <c r="P61" i="18"/>
  <c r="O61" i="18"/>
  <c r="O16" i="18" s="1"/>
  <c r="N61" i="18"/>
  <c r="N16" i="18" s="1"/>
  <c r="M61" i="18"/>
  <c r="L61" i="18"/>
  <c r="K61" i="18"/>
  <c r="J61" i="18"/>
  <c r="I61" i="18"/>
  <c r="H61" i="18"/>
  <c r="G61" i="18"/>
  <c r="F61" i="18"/>
  <c r="E61" i="18"/>
  <c r="D61" i="18"/>
  <c r="AP52" i="18"/>
  <c r="AP51" i="18" s="1"/>
  <c r="AP50" i="18" s="1"/>
  <c r="AO52" i="18"/>
  <c r="AO51" i="18" s="1"/>
  <c r="AO50" i="18" s="1"/>
  <c r="AN52" i="18"/>
  <c r="AM52" i="18"/>
  <c r="AL52" i="18"/>
  <c r="AK52" i="18"/>
  <c r="AJ52" i="18"/>
  <c r="AI52" i="18"/>
  <c r="AH52" i="18"/>
  <c r="AG52" i="18"/>
  <c r="AF52" i="18"/>
  <c r="AE52" i="18"/>
  <c r="AE51" i="18" s="1"/>
  <c r="AE50" i="18" s="1"/>
  <c r="AD52" i="18"/>
  <c r="AD51" i="18" s="1"/>
  <c r="AD50" i="18" s="1"/>
  <c r="AC52" i="18"/>
  <c r="AC51" i="18" s="1"/>
  <c r="AC50" i="18" s="1"/>
  <c r="AB52" i="18"/>
  <c r="AA52" i="18"/>
  <c r="Z52" i="18"/>
  <c r="Y52" i="18"/>
  <c r="X52" i="18"/>
  <c r="W52" i="18"/>
  <c r="V52" i="18"/>
  <c r="U52" i="18"/>
  <c r="T52" i="18"/>
  <c r="S52" i="18"/>
  <c r="S51" i="18" s="1"/>
  <c r="S50" i="18" s="1"/>
  <c r="R52" i="18"/>
  <c r="R51" i="18" s="1"/>
  <c r="R50" i="18" s="1"/>
  <c r="Q52" i="18"/>
  <c r="Q51" i="18" s="1"/>
  <c r="Q50" i="18" s="1"/>
  <c r="P52" i="18"/>
  <c r="O52" i="18"/>
  <c r="N52" i="18"/>
  <c r="M52" i="18"/>
  <c r="L52" i="18"/>
  <c r="K52" i="18"/>
  <c r="J52" i="18"/>
  <c r="I52" i="18"/>
  <c r="H52" i="18"/>
  <c r="G52" i="18"/>
  <c r="G51" i="18" s="1"/>
  <c r="G50" i="18" s="1"/>
  <c r="F52" i="18"/>
  <c r="F51" i="18" s="1"/>
  <c r="F50" i="18" s="1"/>
  <c r="E52" i="18"/>
  <c r="D52" i="18" s="1"/>
  <c r="D51" i="18" s="1"/>
  <c r="D50" i="18" s="1"/>
  <c r="AN51" i="18"/>
  <c r="AM51" i="18"/>
  <c r="AL51" i="18"/>
  <c r="AK51" i="18"/>
  <c r="AJ51" i="18"/>
  <c r="AI51" i="18"/>
  <c r="AH51" i="18"/>
  <c r="AH50" i="18" s="1"/>
  <c r="AG51" i="18"/>
  <c r="AG50" i="18" s="1"/>
  <c r="AF51" i="18"/>
  <c r="AF50" i="18" s="1"/>
  <c r="AB51" i="18"/>
  <c r="AA51" i="18"/>
  <c r="Z51" i="18"/>
  <c r="Y51" i="18"/>
  <c r="X51" i="18"/>
  <c r="W51" i="18"/>
  <c r="V51" i="18"/>
  <c r="V50" i="18" s="1"/>
  <c r="U51" i="18"/>
  <c r="U50" i="18" s="1"/>
  <c r="T51" i="18"/>
  <c r="T50" i="18" s="1"/>
  <c r="P51" i="18"/>
  <c r="O51" i="18"/>
  <c r="N51" i="18"/>
  <c r="M51" i="18"/>
  <c r="L51" i="18"/>
  <c r="K51" i="18"/>
  <c r="J51" i="18"/>
  <c r="J50" i="18" s="1"/>
  <c r="I51" i="18"/>
  <c r="I50" i="18" s="1"/>
  <c r="H51" i="18"/>
  <c r="H50" i="18" s="1"/>
  <c r="AN50" i="18"/>
  <c r="AM50" i="18"/>
  <c r="AL50" i="18"/>
  <c r="AK50" i="18"/>
  <c r="AJ50" i="18"/>
  <c r="AI50" i="18"/>
  <c r="AB50" i="18"/>
  <c r="AA50" i="18"/>
  <c r="Z50" i="18"/>
  <c r="Y50" i="18"/>
  <c r="X50" i="18"/>
  <c r="W50" i="18"/>
  <c r="P50" i="18"/>
  <c r="O50" i="18"/>
  <c r="N50" i="18"/>
  <c r="M50" i="18"/>
  <c r="L50" i="18"/>
  <c r="K50" i="18"/>
  <c r="D48" i="18"/>
  <c r="D45" i="18" s="1"/>
  <c r="D44" i="18"/>
  <c r="AP41" i="18"/>
  <c r="AP40" i="18" s="1"/>
  <c r="AP39" i="18" s="1"/>
  <c r="AO41" i="18"/>
  <c r="AO40" i="18" s="1"/>
  <c r="AO39" i="18" s="1"/>
  <c r="AN41" i="18"/>
  <c r="AN40" i="18" s="1"/>
  <c r="AN39" i="18" s="1"/>
  <c r="AN16" i="18" s="1"/>
  <c r="AM41" i="18"/>
  <c r="AL41" i="18"/>
  <c r="AK41" i="18"/>
  <c r="AJ41" i="18"/>
  <c r="AI41" i="18"/>
  <c r="AH41" i="18"/>
  <c r="AG41" i="18"/>
  <c r="AF41" i="18"/>
  <c r="AE41" i="18"/>
  <c r="AD41" i="18"/>
  <c r="AD40" i="18" s="1"/>
  <c r="AD39" i="18" s="1"/>
  <c r="AC41" i="18"/>
  <c r="AC40" i="18" s="1"/>
  <c r="AC39" i="18" s="1"/>
  <c r="AB41" i="18"/>
  <c r="AB40" i="18" s="1"/>
  <c r="AB39" i="18" s="1"/>
  <c r="AB16" i="18" s="1"/>
  <c r="AA41" i="18"/>
  <c r="Z41" i="18"/>
  <c r="Y41" i="18"/>
  <c r="X41" i="18"/>
  <c r="W41" i="18"/>
  <c r="V41" i="18"/>
  <c r="U41" i="18"/>
  <c r="T41" i="18"/>
  <c r="S41" i="18"/>
  <c r="R41" i="18"/>
  <c r="R40" i="18" s="1"/>
  <c r="R39" i="18" s="1"/>
  <c r="Q41" i="18"/>
  <c r="Q40" i="18" s="1"/>
  <c r="Q39" i="18" s="1"/>
  <c r="P41" i="18"/>
  <c r="P40" i="18" s="1"/>
  <c r="P39" i="18" s="1"/>
  <c r="P16" i="18" s="1"/>
  <c r="O41" i="18"/>
  <c r="N41" i="18"/>
  <c r="M41" i="18"/>
  <c r="L41" i="18"/>
  <c r="K41" i="18"/>
  <c r="J41" i="18"/>
  <c r="I41" i="18"/>
  <c r="H41" i="18"/>
  <c r="G41" i="18"/>
  <c r="F41" i="18"/>
  <c r="F40" i="18" s="1"/>
  <c r="F39" i="18" s="1"/>
  <c r="E41" i="18"/>
  <c r="E40" i="18" s="1"/>
  <c r="E39" i="18" s="1"/>
  <c r="D41" i="18"/>
  <c r="D40" i="18" s="1"/>
  <c r="D39" i="18" s="1"/>
  <c r="AM40" i="18"/>
  <c r="AL40" i="18"/>
  <c r="AK40" i="18"/>
  <c r="AJ40" i="18"/>
  <c r="AI40" i="18"/>
  <c r="AH40" i="18"/>
  <c r="AG40" i="18"/>
  <c r="AG39" i="18" s="1"/>
  <c r="AF40" i="18"/>
  <c r="AF39" i="18" s="1"/>
  <c r="AE40" i="18"/>
  <c r="AE39" i="18" s="1"/>
  <c r="AA40" i="18"/>
  <c r="Z40" i="18"/>
  <c r="Y40" i="18"/>
  <c r="X40" i="18"/>
  <c r="W40" i="18"/>
  <c r="V40" i="18"/>
  <c r="U40" i="18"/>
  <c r="U39" i="18" s="1"/>
  <c r="T40" i="18"/>
  <c r="T39" i="18" s="1"/>
  <c r="S40" i="18"/>
  <c r="S39" i="18" s="1"/>
  <c r="O40" i="18"/>
  <c r="N40" i="18"/>
  <c r="M40" i="18"/>
  <c r="L40" i="18"/>
  <c r="K40" i="18"/>
  <c r="J40" i="18"/>
  <c r="I40" i="18"/>
  <c r="I39" i="18" s="1"/>
  <c r="H40" i="18"/>
  <c r="H39" i="18" s="1"/>
  <c r="G40" i="18"/>
  <c r="G39" i="18" s="1"/>
  <c r="AM39" i="18"/>
  <c r="AL39" i="18"/>
  <c r="AK39" i="18"/>
  <c r="AJ39" i="18"/>
  <c r="AI39" i="18"/>
  <c r="AH39" i="18"/>
  <c r="AA39" i="18"/>
  <c r="Z39" i="18"/>
  <c r="Y39" i="18"/>
  <c r="X39" i="18"/>
  <c r="W39" i="18"/>
  <c r="V39" i="18"/>
  <c r="O39" i="18"/>
  <c r="N39" i="18"/>
  <c r="M39" i="18"/>
  <c r="L39" i="18"/>
  <c r="K39" i="18"/>
  <c r="J39" i="18"/>
  <c r="D37" i="18"/>
  <c r="D34" i="18" s="1"/>
  <c r="D33" i="18"/>
  <c r="D32" i="18"/>
  <c r="D31" i="18"/>
  <c r="AP30" i="18"/>
  <c r="AP29" i="18" s="1"/>
  <c r="AP28" i="18" s="1"/>
  <c r="AO30" i="18"/>
  <c r="AO29" i="18" s="1"/>
  <c r="AO28" i="18" s="1"/>
  <c r="AN30" i="18"/>
  <c r="AM30" i="18"/>
  <c r="AL30" i="18"/>
  <c r="AK30" i="18"/>
  <c r="AJ30" i="18"/>
  <c r="AI30" i="18"/>
  <c r="AH30" i="18"/>
  <c r="AG30" i="18"/>
  <c r="AF30" i="18"/>
  <c r="AE30" i="18"/>
  <c r="AE29" i="18" s="1"/>
  <c r="AE28" i="18" s="1"/>
  <c r="AD30" i="18"/>
  <c r="AD29" i="18" s="1"/>
  <c r="AD28" i="18" s="1"/>
  <c r="AC30" i="18"/>
  <c r="AC29" i="18" s="1"/>
  <c r="AC28" i="18" s="1"/>
  <c r="AB30" i="18"/>
  <c r="AA30" i="18"/>
  <c r="Z30" i="18"/>
  <c r="Y30" i="18"/>
  <c r="X30" i="18"/>
  <c r="W30" i="18"/>
  <c r="V30" i="18"/>
  <c r="U30" i="18"/>
  <c r="T30" i="18"/>
  <c r="S30" i="18"/>
  <c r="S29" i="18" s="1"/>
  <c r="S28" i="18" s="1"/>
  <c r="R30" i="18"/>
  <c r="R29" i="18" s="1"/>
  <c r="R28" i="18" s="1"/>
  <c r="Q30" i="18"/>
  <c r="Q29" i="18" s="1"/>
  <c r="Q28" i="18" s="1"/>
  <c r="P30" i="18"/>
  <c r="O30" i="18"/>
  <c r="N30" i="18"/>
  <c r="M30" i="18"/>
  <c r="L30" i="18"/>
  <c r="K30" i="18"/>
  <c r="J30" i="18"/>
  <c r="I30" i="18"/>
  <c r="H30" i="18"/>
  <c r="G30" i="18"/>
  <c r="G29" i="18" s="1"/>
  <c r="G28" i="18" s="1"/>
  <c r="F30" i="18"/>
  <c r="F29" i="18" s="1"/>
  <c r="F28" i="18" s="1"/>
  <c r="E30" i="18"/>
  <c r="D30" i="18" s="1"/>
  <c r="D29" i="18" s="1"/>
  <c r="D28" i="18" s="1"/>
  <c r="AN29" i="18"/>
  <c r="AM29" i="18"/>
  <c r="AL29" i="18"/>
  <c r="AK29" i="18"/>
  <c r="AJ29" i="18"/>
  <c r="AI29" i="18"/>
  <c r="AH29" i="18"/>
  <c r="AH28" i="18" s="1"/>
  <c r="AG29" i="18"/>
  <c r="AG28" i="18" s="1"/>
  <c r="AF29" i="18"/>
  <c r="AF28" i="18" s="1"/>
  <c r="AB29" i="18"/>
  <c r="AA29" i="18"/>
  <c r="Z29" i="18"/>
  <c r="Y29" i="18"/>
  <c r="X29" i="18"/>
  <c r="W29" i="18"/>
  <c r="V29" i="18"/>
  <c r="V28" i="18" s="1"/>
  <c r="U29" i="18"/>
  <c r="U28" i="18" s="1"/>
  <c r="T29" i="18"/>
  <c r="T28" i="18" s="1"/>
  <c r="P29" i="18"/>
  <c r="O29" i="18"/>
  <c r="N29" i="18"/>
  <c r="M29" i="18"/>
  <c r="L29" i="18"/>
  <c r="K29" i="18"/>
  <c r="J29" i="18"/>
  <c r="J28" i="18" s="1"/>
  <c r="I29" i="18"/>
  <c r="I28" i="18" s="1"/>
  <c r="H29" i="18"/>
  <c r="H28" i="18" s="1"/>
  <c r="AN28" i="18"/>
  <c r="AM28" i="18"/>
  <c r="AL28" i="18"/>
  <c r="AK28" i="18"/>
  <c r="AJ28" i="18"/>
  <c r="AI28" i="18"/>
  <c r="AB28" i="18"/>
  <c r="AA28" i="18"/>
  <c r="Z28" i="18"/>
  <c r="Y28" i="18"/>
  <c r="X28" i="18"/>
  <c r="W28" i="18"/>
  <c r="P28" i="18"/>
  <c r="O28" i="18"/>
  <c r="N28" i="18"/>
  <c r="M28" i="18"/>
  <c r="L28" i="18"/>
  <c r="K28" i="18"/>
  <c r="D26" i="18"/>
  <c r="D22" i="18"/>
  <c r="D10" i="18" s="1"/>
  <c r="D21" i="18"/>
  <c r="D9" i="18" s="1"/>
  <c r="AP19" i="18"/>
  <c r="AP18" i="18" s="1"/>
  <c r="AP17" i="18" s="1"/>
  <c r="AO19" i="18"/>
  <c r="AO18" i="18" s="1"/>
  <c r="AO17" i="18" s="1"/>
  <c r="AN19" i="18"/>
  <c r="AM19" i="18"/>
  <c r="AL19" i="18"/>
  <c r="AK19" i="18"/>
  <c r="AJ19" i="18"/>
  <c r="AI19" i="18"/>
  <c r="AH19" i="18"/>
  <c r="AG19" i="18"/>
  <c r="AF19" i="18"/>
  <c r="AE19" i="18"/>
  <c r="AE18" i="18" s="1"/>
  <c r="AE17" i="18" s="1"/>
  <c r="AD19" i="18"/>
  <c r="AD18" i="18" s="1"/>
  <c r="AD17" i="18" s="1"/>
  <c r="AC19" i="18"/>
  <c r="AC18" i="18" s="1"/>
  <c r="AC17" i="18" s="1"/>
  <c r="AB19" i="18"/>
  <c r="AA19" i="18"/>
  <c r="Z19" i="18"/>
  <c r="Y19" i="18"/>
  <c r="X19" i="18"/>
  <c r="W19" i="18"/>
  <c r="V19" i="18"/>
  <c r="U19" i="18"/>
  <c r="T19" i="18"/>
  <c r="S19" i="18"/>
  <c r="S18" i="18" s="1"/>
  <c r="S17" i="18" s="1"/>
  <c r="R19" i="18"/>
  <c r="R18" i="18" s="1"/>
  <c r="R17" i="18" s="1"/>
  <c r="Q19" i="18"/>
  <c r="Q18" i="18" s="1"/>
  <c r="Q17" i="18" s="1"/>
  <c r="P19" i="18"/>
  <c r="O19" i="18"/>
  <c r="N19" i="18"/>
  <c r="M19" i="18"/>
  <c r="L19" i="18"/>
  <c r="K19" i="18"/>
  <c r="J19" i="18"/>
  <c r="I19" i="18"/>
  <c r="H19" i="18"/>
  <c r="G19" i="18"/>
  <c r="G18" i="18" s="1"/>
  <c r="G17" i="18" s="1"/>
  <c r="F19" i="18"/>
  <c r="F18" i="18" s="1"/>
  <c r="F17" i="18" s="1"/>
  <c r="E19" i="18"/>
  <c r="D19" i="18" s="1"/>
  <c r="AN18" i="18"/>
  <c r="AM18" i="18"/>
  <c r="AL18" i="18"/>
  <c r="AK18" i="18"/>
  <c r="AJ18" i="18"/>
  <c r="AI18" i="18"/>
  <c r="AH18" i="18"/>
  <c r="AG18" i="18"/>
  <c r="AG17" i="18" s="1"/>
  <c r="AF18" i="18"/>
  <c r="AF17" i="18" s="1"/>
  <c r="AB18" i="18"/>
  <c r="AA18" i="18"/>
  <c r="Z18" i="18"/>
  <c r="Y18" i="18"/>
  <c r="X18" i="18"/>
  <c r="W18" i="18"/>
  <c r="V18" i="18"/>
  <c r="U18" i="18"/>
  <c r="U17" i="18" s="1"/>
  <c r="U16" i="18" s="1"/>
  <c r="T18" i="18"/>
  <c r="T17" i="18" s="1"/>
  <c r="P18" i="18"/>
  <c r="O18" i="18"/>
  <c r="N18" i="18"/>
  <c r="M18" i="18"/>
  <c r="L18" i="18"/>
  <c r="K18" i="18"/>
  <c r="J18" i="18"/>
  <c r="I18" i="18"/>
  <c r="I17" i="18" s="1"/>
  <c r="I16" i="18" s="1"/>
  <c r="H18" i="18"/>
  <c r="H17" i="18" s="1"/>
  <c r="AN17" i="18"/>
  <c r="AM17" i="18"/>
  <c r="AL17" i="18"/>
  <c r="AK17" i="18"/>
  <c r="AJ17" i="18"/>
  <c r="AJ16" i="18" s="1"/>
  <c r="AI17" i="18"/>
  <c r="AI16" i="18" s="1"/>
  <c r="AH17" i="18"/>
  <c r="AB17" i="18"/>
  <c r="AA17" i="18"/>
  <c r="Z17" i="18"/>
  <c r="Y17" i="18"/>
  <c r="X17" i="18"/>
  <c r="X16" i="18" s="1"/>
  <c r="W17" i="18"/>
  <c r="W16" i="18" s="1"/>
  <c r="V17" i="18"/>
  <c r="V16" i="18" s="1"/>
  <c r="P17" i="18"/>
  <c r="O17" i="18"/>
  <c r="N17" i="18"/>
  <c r="M17" i="18"/>
  <c r="L17" i="18"/>
  <c r="L16" i="18" s="1"/>
  <c r="K17" i="18"/>
  <c r="K16" i="18" s="1"/>
  <c r="J17" i="18"/>
  <c r="J16" i="18" s="1"/>
  <c r="AK16" i="18"/>
  <c r="Y16" i="18"/>
  <c r="M16" i="18"/>
  <c r="AP15" i="18"/>
  <c r="AO15" i="18"/>
  <c r="AN15" i="18"/>
  <c r="AM15" i="18"/>
  <c r="AL15" i="18"/>
  <c r="AK15" i="18"/>
  <c r="AJ15" i="18"/>
  <c r="AI15" i="18"/>
  <c r="AH15" i="18"/>
  <c r="AG15" i="18"/>
  <c r="AF15" i="18"/>
  <c r="AE15" i="18"/>
  <c r="AD15" i="18"/>
  <c r="AC15" i="18"/>
  <c r="AB15" i="18"/>
  <c r="AA15" i="18"/>
  <c r="Z15" i="18"/>
  <c r="Y15" i="18"/>
  <c r="X15" i="18"/>
  <c r="W15" i="18"/>
  <c r="V15" i="18"/>
  <c r="U15" i="18"/>
  <c r="T15" i="18"/>
  <c r="S15" i="18"/>
  <c r="R15" i="18"/>
  <c r="Q15" i="18"/>
  <c r="P15" i="18"/>
  <c r="O15" i="18"/>
  <c r="N15" i="18"/>
  <c r="M15" i="18"/>
  <c r="L15" i="18"/>
  <c r="K15" i="18"/>
  <c r="J15" i="18"/>
  <c r="I15" i="18"/>
  <c r="H15" i="18"/>
  <c r="G15" i="18"/>
  <c r="F15" i="18"/>
  <c r="E15" i="18"/>
  <c r="D15" i="18"/>
  <c r="AP11" i="18"/>
  <c r="AO11" i="18"/>
  <c r="AN11" i="18"/>
  <c r="AM11" i="18"/>
  <c r="AL11" i="18"/>
  <c r="AK11" i="18"/>
  <c r="AJ11" i="18"/>
  <c r="AI11" i="18"/>
  <c r="AH11" i="18"/>
  <c r="AG11" i="18"/>
  <c r="AF11" i="18"/>
  <c r="AE11" i="18"/>
  <c r="AD11" i="18"/>
  <c r="AC11" i="18"/>
  <c r="AB11" i="18"/>
  <c r="AA11" i="18"/>
  <c r="Z11" i="18"/>
  <c r="Y11" i="18"/>
  <c r="X11" i="18"/>
  <c r="W11" i="18"/>
  <c r="V11" i="18"/>
  <c r="U11" i="18"/>
  <c r="T11" i="18"/>
  <c r="S11" i="18"/>
  <c r="R11" i="18"/>
  <c r="Q11" i="18"/>
  <c r="P11" i="18"/>
  <c r="O11" i="18"/>
  <c r="N11" i="18"/>
  <c r="M11" i="18"/>
  <c r="L11" i="18"/>
  <c r="K11" i="18"/>
  <c r="J11" i="18"/>
  <c r="I11" i="18"/>
  <c r="H11" i="18"/>
  <c r="G11" i="18"/>
  <c r="D11" i="18" s="1"/>
  <c r="F11" i="18"/>
  <c r="E11" i="18"/>
  <c r="AP10" i="18"/>
  <c r="AO10" i="18"/>
  <c r="AN10" i="18"/>
  <c r="AM10" i="18"/>
  <c r="AL10" i="18"/>
  <c r="AK10" i="18"/>
  <c r="AJ10" i="18"/>
  <c r="AJ7" i="18" s="1"/>
  <c r="AJ6" i="18" s="1"/>
  <c r="AJ5" i="18" s="1"/>
  <c r="AJ4" i="18" s="1"/>
  <c r="AI10" i="18"/>
  <c r="AI7" i="18" s="1"/>
  <c r="AI6" i="18" s="1"/>
  <c r="AI5" i="18" s="1"/>
  <c r="AI4" i="18" s="1"/>
  <c r="AH10" i="18"/>
  <c r="AH7" i="18" s="1"/>
  <c r="AH6" i="18" s="1"/>
  <c r="AH5" i="18" s="1"/>
  <c r="AH4" i="18" s="1"/>
  <c r="AG10" i="18"/>
  <c r="AF10" i="18"/>
  <c r="AE10" i="18"/>
  <c r="AD10" i="18"/>
  <c r="AC10" i="18"/>
  <c r="AB10" i="18"/>
  <c r="AA10" i="18"/>
  <c r="Z10" i="18"/>
  <c r="Y10" i="18"/>
  <c r="X10" i="18"/>
  <c r="X7" i="18" s="1"/>
  <c r="X6" i="18" s="1"/>
  <c r="X5" i="18" s="1"/>
  <c r="X4" i="18" s="1"/>
  <c r="W10" i="18"/>
  <c r="W7" i="18" s="1"/>
  <c r="W6" i="18" s="1"/>
  <c r="W5" i="18" s="1"/>
  <c r="W4" i="18" s="1"/>
  <c r="V10" i="18"/>
  <c r="V7" i="18" s="1"/>
  <c r="V6" i="18" s="1"/>
  <c r="V5" i="18" s="1"/>
  <c r="V4" i="18" s="1"/>
  <c r="U10" i="18"/>
  <c r="T10" i="18"/>
  <c r="S10" i="18"/>
  <c r="R10" i="18"/>
  <c r="Q10" i="18"/>
  <c r="P10" i="18"/>
  <c r="O10" i="18"/>
  <c r="N10" i="18"/>
  <c r="M10" i="18"/>
  <c r="L10" i="18"/>
  <c r="L7" i="18" s="1"/>
  <c r="L6" i="18" s="1"/>
  <c r="L5" i="18" s="1"/>
  <c r="L4" i="18" s="1"/>
  <c r="K10" i="18"/>
  <c r="K7" i="18" s="1"/>
  <c r="K6" i="18" s="1"/>
  <c r="K5" i="18" s="1"/>
  <c r="K4" i="18" s="1"/>
  <c r="J10" i="18"/>
  <c r="J7" i="18" s="1"/>
  <c r="J6" i="18" s="1"/>
  <c r="J5" i="18" s="1"/>
  <c r="J4" i="18" s="1"/>
  <c r="I10" i="18"/>
  <c r="H10" i="18"/>
  <c r="G10" i="18"/>
  <c r="F10" i="18"/>
  <c r="E10" i="18"/>
  <c r="AP9" i="18"/>
  <c r="AO9" i="18"/>
  <c r="AN9" i="18"/>
  <c r="AM9" i="18"/>
  <c r="AM7" i="18" s="1"/>
  <c r="AM6" i="18" s="1"/>
  <c r="AM5" i="18" s="1"/>
  <c r="AM4" i="18" s="1"/>
  <c r="AL9" i="18"/>
  <c r="AL7" i="18" s="1"/>
  <c r="AL6" i="18" s="1"/>
  <c r="AL5" i="18" s="1"/>
  <c r="AL4" i="18" s="1"/>
  <c r="AK9" i="18"/>
  <c r="AK7" i="18" s="1"/>
  <c r="AK6" i="18" s="1"/>
  <c r="AK5" i="18" s="1"/>
  <c r="AK4" i="18" s="1"/>
  <c r="AJ9" i="18"/>
  <c r="AI9" i="18"/>
  <c r="AH9" i="18"/>
  <c r="AG9" i="18"/>
  <c r="AF9" i="18"/>
  <c r="AE9" i="18"/>
  <c r="AD9" i="18"/>
  <c r="AC9" i="18"/>
  <c r="AB9" i="18"/>
  <c r="AA9" i="18"/>
  <c r="AA7" i="18" s="1"/>
  <c r="AA6" i="18" s="1"/>
  <c r="AA5" i="18" s="1"/>
  <c r="AA4" i="18" s="1"/>
  <c r="Z9" i="18"/>
  <c r="Z7" i="18" s="1"/>
  <c r="Z6" i="18" s="1"/>
  <c r="Z5" i="18" s="1"/>
  <c r="Z4" i="18" s="1"/>
  <c r="Y9" i="18"/>
  <c r="Y7" i="18" s="1"/>
  <c r="Y6" i="18" s="1"/>
  <c r="Y5" i="18" s="1"/>
  <c r="Y4" i="18" s="1"/>
  <c r="X9" i="18"/>
  <c r="W9" i="18"/>
  <c r="V9" i="18"/>
  <c r="U9" i="18"/>
  <c r="T9" i="18"/>
  <c r="S9" i="18"/>
  <c r="R9" i="18"/>
  <c r="Q9" i="18"/>
  <c r="P9" i="18"/>
  <c r="O9" i="18"/>
  <c r="O7" i="18" s="1"/>
  <c r="O6" i="18" s="1"/>
  <c r="O5" i="18" s="1"/>
  <c r="O4" i="18" s="1"/>
  <c r="N9" i="18"/>
  <c r="N7" i="18" s="1"/>
  <c r="N6" i="18" s="1"/>
  <c r="N5" i="18" s="1"/>
  <c r="N4" i="18" s="1"/>
  <c r="M9" i="18"/>
  <c r="M7" i="18" s="1"/>
  <c r="M6" i="18" s="1"/>
  <c r="M5" i="18" s="1"/>
  <c r="M4" i="18" s="1"/>
  <c r="L9" i="18"/>
  <c r="K9" i="18"/>
  <c r="J9" i="18"/>
  <c r="I9" i="18"/>
  <c r="H9" i="18"/>
  <c r="G9" i="18"/>
  <c r="F9" i="18"/>
  <c r="E9" i="18"/>
  <c r="AP8" i="18"/>
  <c r="AP7" i="18" s="1"/>
  <c r="AP6" i="18" s="1"/>
  <c r="AP5" i="18" s="1"/>
  <c r="AP4" i="18" s="1"/>
  <c r="AO8" i="18"/>
  <c r="AO7" i="18" s="1"/>
  <c r="AO6" i="18" s="1"/>
  <c r="AO5" i="18" s="1"/>
  <c r="AO4" i="18" s="1"/>
  <c r="AN8" i="18"/>
  <c r="AN7" i="18" s="1"/>
  <c r="AN6" i="18" s="1"/>
  <c r="AN5" i="18" s="1"/>
  <c r="AN4" i="18" s="1"/>
  <c r="AM8" i="18"/>
  <c r="AL8" i="18"/>
  <c r="AK8" i="18"/>
  <c r="AJ8" i="18"/>
  <c r="AI8" i="18"/>
  <c r="AH8" i="18"/>
  <c r="AG8" i="18"/>
  <c r="AF8" i="18"/>
  <c r="AE8" i="18"/>
  <c r="AD8" i="18"/>
  <c r="AD7" i="18" s="1"/>
  <c r="AD6" i="18" s="1"/>
  <c r="AD5" i="18" s="1"/>
  <c r="AD4" i="18" s="1"/>
  <c r="AC8" i="18"/>
  <c r="AC7" i="18" s="1"/>
  <c r="AC6" i="18" s="1"/>
  <c r="AC5" i="18" s="1"/>
  <c r="AC4" i="18" s="1"/>
  <c r="AB8" i="18"/>
  <c r="AB7" i="18" s="1"/>
  <c r="AB6" i="18" s="1"/>
  <c r="AB5" i="18" s="1"/>
  <c r="AB4" i="18" s="1"/>
  <c r="AA8" i="18"/>
  <c r="Z8" i="18"/>
  <c r="Y8" i="18"/>
  <c r="X8" i="18"/>
  <c r="W8" i="18"/>
  <c r="V8" i="18"/>
  <c r="U8" i="18"/>
  <c r="T8" i="18"/>
  <c r="S8" i="18"/>
  <c r="R8" i="18"/>
  <c r="R7" i="18" s="1"/>
  <c r="R6" i="18" s="1"/>
  <c r="R5" i="18" s="1"/>
  <c r="R4" i="18" s="1"/>
  <c r="Q8" i="18"/>
  <c r="Q7" i="18" s="1"/>
  <c r="Q6" i="18" s="1"/>
  <c r="Q5" i="18" s="1"/>
  <c r="Q4" i="18" s="1"/>
  <c r="P8" i="18"/>
  <c r="P7" i="18" s="1"/>
  <c r="P6" i="18" s="1"/>
  <c r="P5" i="18" s="1"/>
  <c r="P4" i="18" s="1"/>
  <c r="O8" i="18"/>
  <c r="N8" i="18"/>
  <c r="M8" i="18"/>
  <c r="L8" i="18"/>
  <c r="K8" i="18"/>
  <c r="J8" i="18"/>
  <c r="I8" i="18"/>
  <c r="H8" i="18"/>
  <c r="G8" i="18"/>
  <c r="F8" i="18"/>
  <c r="F7" i="18" s="1"/>
  <c r="F6" i="18" s="1"/>
  <c r="F5" i="18" s="1"/>
  <c r="F4" i="18" s="1"/>
  <c r="E8" i="18"/>
  <c r="E7" i="18" s="1"/>
  <c r="D8" i="18"/>
  <c r="AG7" i="18"/>
  <c r="AG6" i="18" s="1"/>
  <c r="AG5" i="18" s="1"/>
  <c r="AG4" i="18" s="1"/>
  <c r="AF7" i="18"/>
  <c r="AF6" i="18" s="1"/>
  <c r="AF5" i="18" s="1"/>
  <c r="AF4" i="18" s="1"/>
  <c r="AE7" i="18"/>
  <c r="AE6" i="18" s="1"/>
  <c r="AE5" i="18" s="1"/>
  <c r="AE4" i="18" s="1"/>
  <c r="U7" i="18"/>
  <c r="U6" i="18" s="1"/>
  <c r="U5" i="18" s="1"/>
  <c r="U4" i="18" s="1"/>
  <c r="T7" i="18"/>
  <c r="T6" i="18" s="1"/>
  <c r="T5" i="18" s="1"/>
  <c r="T4" i="18" s="1"/>
  <c r="S7" i="18"/>
  <c r="S6" i="18" s="1"/>
  <c r="S5" i="18" s="1"/>
  <c r="S4" i="18" s="1"/>
  <c r="I7" i="18"/>
  <c r="I6" i="18" s="1"/>
  <c r="I5" i="18" s="1"/>
  <c r="I4" i="18" s="1"/>
  <c r="H7" i="18"/>
  <c r="H6" i="18" s="1"/>
  <c r="H5" i="18" s="1"/>
  <c r="H4" i="18" s="1"/>
  <c r="G7" i="18"/>
  <c r="G6" i="18" s="1"/>
  <c r="G5" i="18" s="1"/>
  <c r="G4" i="18" s="1"/>
  <c r="D31" i="3"/>
  <c r="E12" i="2" s="1"/>
  <c r="H16" i="18" l="1"/>
  <c r="Q16" i="18"/>
  <c r="AD16" i="18"/>
  <c r="AH16" i="18"/>
  <c r="AC16" i="18"/>
  <c r="AP16" i="18"/>
  <c r="G16" i="18"/>
  <c r="AF16" i="18"/>
  <c r="AO16" i="18"/>
  <c r="F16" i="18"/>
  <c r="AG16" i="18"/>
  <c r="E6" i="18"/>
  <c r="E5" i="18" s="1"/>
  <c r="E4" i="18" s="1"/>
  <c r="D7" i="18"/>
  <c r="D6" i="18" s="1"/>
  <c r="D5" i="18" s="1"/>
  <c r="D4" i="18" s="1"/>
  <c r="R16" i="18"/>
  <c r="AE16" i="18"/>
  <c r="S16" i="18"/>
  <c r="T16" i="18"/>
  <c r="E18" i="18"/>
  <c r="E17" i="18" s="1"/>
  <c r="E29" i="18"/>
  <c r="E28" i="18" s="1"/>
  <c r="E51" i="18"/>
  <c r="E50" i="18" s="1"/>
  <c r="O6" i="23"/>
  <c r="I5" i="23"/>
  <c r="D14" i="18"/>
  <c r="D23" i="18"/>
  <c r="D18" i="18" s="1"/>
  <c r="L5" i="10"/>
  <c r="L16" i="10"/>
  <c r="D17" i="18" l="1"/>
  <c r="D16" i="18" s="1"/>
  <c r="E16" i="18"/>
  <c r="O5" i="23"/>
  <c r="I4" i="23"/>
  <c r="O4" i="23" s="1"/>
  <c r="F50" i="10"/>
  <c r="E50" i="10"/>
  <c r="J50" i="10" s="1"/>
  <c r="K50" i="10" s="1"/>
  <c r="E41" i="10"/>
  <c r="F41" i="10"/>
  <c r="I41" i="10"/>
  <c r="J41" i="10" l="1"/>
  <c r="K41" i="10" s="1"/>
  <c r="L50" i="10"/>
  <c r="L41" i="10"/>
  <c r="D10" i="3" l="1"/>
  <c r="F5" i="2"/>
  <c r="C8" i="13" l="1"/>
  <c r="H7" i="13"/>
  <c r="C7" i="13"/>
  <c r="F6" i="13"/>
  <c r="C6" i="13"/>
  <c r="C5" i="13" s="1"/>
  <c r="H5" i="13"/>
  <c r="G5" i="13"/>
  <c r="F5" i="13"/>
  <c r="E5" i="13"/>
  <c r="D5" i="13"/>
  <c r="C94" i="12"/>
  <c r="C93" i="12"/>
  <c r="H92" i="12"/>
  <c r="C92" i="12"/>
  <c r="C91" i="12"/>
  <c r="C90" i="12"/>
  <c r="C89" i="12"/>
  <c r="C88" i="12"/>
  <c r="C87" i="12"/>
  <c r="C86" i="12"/>
  <c r="C85" i="12"/>
  <c r="C84" i="12"/>
  <c r="C83" i="12"/>
  <c r="C82" i="12"/>
  <c r="H81" i="12"/>
  <c r="G81" i="12"/>
  <c r="F81" i="12"/>
  <c r="E81" i="12"/>
  <c r="D81" i="12"/>
  <c r="C81" i="12"/>
  <c r="C80" i="12"/>
  <c r="C79" i="12"/>
  <c r="C78" i="12"/>
  <c r="C77" i="12"/>
  <c r="C76" i="12"/>
  <c r="C75" i="12"/>
  <c r="C74" i="12"/>
  <c r="C73" i="12"/>
  <c r="C72" i="12"/>
  <c r="C71" i="12"/>
  <c r="C70" i="12"/>
  <c r="C69" i="12"/>
  <c r="C68" i="12"/>
  <c r="C67" i="12"/>
  <c r="C66" i="12"/>
  <c r="C65" i="12"/>
  <c r="C64" i="12"/>
  <c r="C63" i="12"/>
  <c r="C62" i="12"/>
  <c r="C61" i="12"/>
  <c r="C60" i="12"/>
  <c r="C59" i="12"/>
  <c r="C58" i="12"/>
  <c r="C57" i="12"/>
  <c r="C56" i="12"/>
  <c r="C55" i="12"/>
  <c r="C54" i="12"/>
  <c r="C53" i="12"/>
  <c r="C52" i="12"/>
  <c r="C51" i="12"/>
  <c r="C50" i="12"/>
  <c r="C49" i="12"/>
  <c r="C48" i="12"/>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20" i="12"/>
  <c r="H19" i="12"/>
  <c r="H18" i="12" s="1"/>
  <c r="H5" i="12" s="1"/>
  <c r="G19" i="12"/>
  <c r="G18" i="12" s="1"/>
  <c r="F19" i="12"/>
  <c r="F18" i="12" s="1"/>
  <c r="E19" i="12"/>
  <c r="E18" i="12" s="1"/>
  <c r="D19" i="12"/>
  <c r="C19" i="12" s="1"/>
  <c r="C18" i="12" s="1"/>
  <c r="C17" i="12"/>
  <c r="C16" i="12"/>
  <c r="C14" i="12"/>
  <c r="C13" i="12"/>
  <c r="C12" i="12"/>
  <c r="C11" i="12"/>
  <c r="C10" i="12"/>
  <c r="C9" i="12"/>
  <c r="C8" i="12"/>
  <c r="C7" i="12"/>
  <c r="H6" i="12"/>
  <c r="G6" i="12"/>
  <c r="G5" i="12" s="1"/>
  <c r="F6" i="12"/>
  <c r="E6" i="12"/>
  <c r="D6" i="12"/>
  <c r="C6" i="12"/>
  <c r="O9" i="11"/>
  <c r="L9" i="11"/>
  <c r="I9" i="11"/>
  <c r="F9" i="11"/>
  <c r="C9" i="11"/>
  <c r="C5" i="11" s="1"/>
  <c r="O8" i="11"/>
  <c r="L8" i="11"/>
  <c r="I8" i="11"/>
  <c r="F8" i="11"/>
  <c r="C8" i="11"/>
  <c r="O7" i="11"/>
  <c r="L7" i="11"/>
  <c r="I7" i="11"/>
  <c r="F7" i="11"/>
  <c r="C7" i="11"/>
  <c r="O6" i="11"/>
  <c r="O5" i="11" s="1"/>
  <c r="L6" i="11"/>
  <c r="L5" i="11" s="1"/>
  <c r="I6" i="11"/>
  <c r="I5" i="11" s="1"/>
  <c r="F6" i="11"/>
  <c r="F5" i="11" s="1"/>
  <c r="C6" i="11"/>
  <c r="Q5" i="11"/>
  <c r="P5" i="11"/>
  <c r="N5" i="11"/>
  <c r="M5" i="11"/>
  <c r="K5" i="11"/>
  <c r="J5" i="11"/>
  <c r="H5" i="11"/>
  <c r="G5" i="11"/>
  <c r="E5" i="11"/>
  <c r="D5" i="11"/>
  <c r="C5" i="12" l="1"/>
  <c r="E5" i="12"/>
  <c r="F5" i="12"/>
  <c r="D18" i="12"/>
  <c r="D5" i="12" s="1"/>
  <c r="D12" i="2"/>
  <c r="D9" i="2" s="1"/>
  <c r="D7" i="2" s="1"/>
  <c r="I28" i="3" l="1"/>
  <c r="D47" i="3"/>
  <c r="D43" i="3"/>
  <c r="D44" i="3" s="1"/>
  <c r="D39" i="3"/>
  <c r="D38" i="3"/>
  <c r="D34" i="3"/>
  <c r="D26" i="3"/>
  <c r="D22" i="3"/>
  <c r="D18" i="3"/>
  <c r="L14" i="3"/>
  <c r="K14" i="3"/>
  <c r="J14" i="3"/>
  <c r="I14" i="3"/>
  <c r="H14" i="3"/>
  <c r="G14" i="3"/>
  <c r="F14" i="3"/>
  <c r="L40" i="3"/>
  <c r="K40" i="3"/>
  <c r="J40" i="3"/>
  <c r="I40" i="3"/>
  <c r="H40" i="3"/>
  <c r="G40" i="3"/>
  <c r="F40" i="3"/>
  <c r="L36" i="3"/>
  <c r="L32" i="3"/>
  <c r="K32" i="3"/>
  <c r="J32" i="3"/>
  <c r="I32" i="3"/>
  <c r="H32" i="3"/>
  <c r="G32" i="3"/>
  <c r="F32" i="3"/>
  <c r="E32" i="3"/>
  <c r="L28" i="3"/>
  <c r="K28" i="3"/>
  <c r="J28" i="3"/>
  <c r="H28" i="3"/>
  <c r="G28" i="3"/>
  <c r="F28" i="3"/>
  <c r="L24" i="3"/>
  <c r="K24" i="3"/>
  <c r="J24" i="3"/>
  <c r="I24" i="3"/>
  <c r="G24" i="3"/>
  <c r="F24" i="3"/>
  <c r="L20" i="3"/>
  <c r="K20" i="3"/>
  <c r="J20" i="3"/>
  <c r="I20" i="3"/>
  <c r="G20" i="3"/>
  <c r="L12" i="3"/>
  <c r="J12" i="3"/>
  <c r="H12" i="3"/>
  <c r="G12" i="3"/>
  <c r="E11" i="3"/>
  <c r="K12" i="3"/>
  <c r="I12" i="3"/>
  <c r="F12" i="3"/>
  <c r="L8" i="3"/>
  <c r="K8" i="3"/>
  <c r="J8" i="3"/>
  <c r="I8" i="3"/>
  <c r="H8" i="3"/>
  <c r="G8" i="3"/>
  <c r="F8" i="3"/>
  <c r="E8" i="3"/>
  <c r="D8" i="3"/>
  <c r="E12" i="3" l="1"/>
  <c r="D11" i="3"/>
  <c r="D14" i="3"/>
  <c r="H16" i="3"/>
  <c r="L16" i="3"/>
  <c r="E8" i="2"/>
  <c r="D24" i="3"/>
  <c r="D32" i="3"/>
  <c r="D52" i="3"/>
  <c r="F16" i="3"/>
  <c r="J16" i="3"/>
  <c r="D20" i="3"/>
  <c r="D36" i="3"/>
  <c r="D40" i="3"/>
  <c r="D28" i="3"/>
  <c r="I16" i="3"/>
  <c r="K16" i="3"/>
  <c r="G16" i="3"/>
  <c r="E9" i="2" l="1"/>
  <c r="F9" i="2" s="1"/>
  <c r="D12" i="3"/>
  <c r="E6" i="2"/>
  <c r="D16" i="3"/>
  <c r="E7" i="2" l="1"/>
  <c r="F7" i="2" s="1"/>
  <c r="F6" i="2"/>
  <c r="F12" i="2"/>
  <c r="F17" i="2"/>
  <c r="F14" i="2"/>
  <c r="F11" i="2" l="1"/>
  <c r="F8" i="2" l="1"/>
  <c r="F10" i="2"/>
</calcChain>
</file>

<file path=xl/sharedStrings.xml><?xml version="1.0" encoding="utf-8"?>
<sst xmlns="http://schemas.openxmlformats.org/spreadsheetml/2006/main" count="2694" uniqueCount="1962">
  <si>
    <t>TT</t>
  </si>
  <si>
    <t>Tên văn bản</t>
  </si>
  <si>
    <t>I</t>
  </si>
  <si>
    <t>II</t>
  </si>
  <si>
    <t>III</t>
  </si>
  <si>
    <t>Số, ký hiệu</t>
  </si>
  <si>
    <t>Tổ chức Hội nghị triển khai các Nghị quyết về chính sách phát triển nông lâm nghiệp trên địa bàn tỉnh Lai Châu</t>
  </si>
  <si>
    <t>Về việc tăng cường triển khai thực hiện các chính sách, Đề án của tỉnh về phát triển sản xuất nông, lâm nghiệp</t>
  </si>
  <si>
    <t>Thẩm định, phê duyệt đề cương dự toán kinh phí xây dựng phương án quản lý rừng bền vững</t>
  </si>
  <si>
    <t>Phê duyệt đề cương kỹ thuật và dự toán kinh phí Dự án xây dựng khung giá rừng trên địa bàn tỉnh Lai Châu</t>
  </si>
  <si>
    <t>Quy định khung giá các loại rừng trên địa bàn tỉnh Lai Châu</t>
  </si>
  <si>
    <t>Chỉ thị về một số nhiệm vụ, giải pháp thực hiện các nghị quyết về phát triển nông, lâm nghiệp trên địa bàn tỉnh Lai Châu</t>
  </si>
  <si>
    <t>Phê duyệt thiết kế kỹ thuật, dự toán trồng rừng thay thế huyện Mường Tè 2023</t>
  </si>
  <si>
    <t>Phê duyệt đề cương kỹ thuật, dự toán kinh phí thực hiện điều tra khảo sát phục vụ xây dựng cấp dự báo cháy rừng và bảng tra cấp dự báo cháy rừng tỉnh Lai Châu</t>
  </si>
  <si>
    <t xml:space="preserve">   Hội đồng nhân dân tỉnh</t>
  </si>
  <si>
    <t xml:space="preserve">   Ủy ban nhân dân tỉnh</t>
  </si>
  <si>
    <t xml:space="preserve">   Sở Nông nghiệp và PTNT</t>
  </si>
  <si>
    <t>Xem xét trình HĐND tỉnh ban hành Nghị quyết quy định chính sách về phát triển nông nghiệp hàng hóa tập trung và chính sách phát triển rừng bền vững giai đoạn 2021 – 2025.</t>
  </si>
  <si>
    <t>Về việc tổ chức học tập, quán triệt, tuyên truyền, triển khai thực hiện các văn bản của Đảng.</t>
  </si>
  <si>
    <t>Về việc triển khai thực hiện các Nghị quyết, Đề án, Kết luận, Quyết định của Tỉnh ủy, HĐND, UBND tỉnh</t>
  </si>
  <si>
    <t>Về việc tăng cường công tác quản lý bảo vệ rừng</t>
  </si>
  <si>
    <t>Hướng dẫn triển khai công tác giao rừng cho các Ban quản lý rừng phòng hộ trên địa bàn tỉnh Lai Châu.</t>
  </si>
  <si>
    <t>CV triển khai các Quyết định của Ủy ban nhân dân tỉnh về phê duyệt phương án quản lý rừng bền vững</t>
  </si>
  <si>
    <t>IV</t>
  </si>
  <si>
    <t>Huyện Mường Tè</t>
  </si>
  <si>
    <t>V</t>
  </si>
  <si>
    <t>Huyện Nậm Nhùn</t>
  </si>
  <si>
    <t>VI</t>
  </si>
  <si>
    <t xml:space="preserve">Huyện Phong Thổ </t>
  </si>
  <si>
    <t>VII</t>
  </si>
  <si>
    <t xml:space="preserve">Huyện Sìn Hồ </t>
  </si>
  <si>
    <t>VIII</t>
  </si>
  <si>
    <t xml:space="preserve">Huyện Tam Đường </t>
  </si>
  <si>
    <t>Kế hoạch phát triển rừng bền vững năm 2021</t>
  </si>
  <si>
    <t>Kế hoạch phát triển rừng bền vững năm 2022</t>
  </si>
  <si>
    <t>Kế hoạch phát triển rừng bền vững năm 2023</t>
  </si>
  <si>
    <t>IX</t>
  </si>
  <si>
    <t xml:space="preserve">Huyện Tân Uyên </t>
  </si>
  <si>
    <t>X</t>
  </si>
  <si>
    <t>XI</t>
  </si>
  <si>
    <t xml:space="preserve">Thành phố Lai Châu </t>
  </si>
  <si>
    <t>-</t>
  </si>
  <si>
    <t>ĐVT</t>
  </si>
  <si>
    <t>Mục tiêu đến năm 2025</t>
  </si>
  <si>
    <t>Tỷ lệ che phủ rừng</t>
  </si>
  <si>
    <t>%</t>
  </si>
  <si>
    <t>Khoanh nuôi xúc tiến tái sinh tự nhiên</t>
  </si>
  <si>
    <t>ha</t>
  </si>
  <si>
    <t>Trồng rừng phòng hộ, đặc dụng</t>
  </si>
  <si>
    <t>Trồng rừng sản xuất loài cây Quế</t>
  </si>
  <si>
    <t>Thành lập mới khu rừng đặc dụng</t>
  </si>
  <si>
    <t>100% các Ban Quản lý rừng phòng hộ được phê duyệt phương án quản lý rừng bền vững</t>
  </si>
  <si>
    <t>Đề án du lịch sinh thái, nghỉ dưỡng trong rừng được phê duyệt</t>
  </si>
  <si>
    <t>Thu hút doanh nghiệp đầu tư xây dựng nhà máy chế biến lâm sản</t>
  </si>
  <si>
    <t>Hỗ trợ, đầu tư mở mới đường lâm nghiệp</t>
  </si>
  <si>
    <t>Chỉ tiêu</t>
  </si>
  <si>
    <t>Mức độ 
hoàn thành 
chỉ tiêu (%)</t>
  </si>
  <si>
    <t>Kết quả thực hiện</t>
  </si>
  <si>
    <t>1-2</t>
  </si>
  <si>
    <t>Mường Tè</t>
  </si>
  <si>
    <t>Nậm Nhùn</t>
  </si>
  <si>
    <t xml:space="preserve">Sìn Hồ </t>
  </si>
  <si>
    <t>Phong Thổ</t>
  </si>
  <si>
    <t>Tam Đường</t>
  </si>
  <si>
    <t>Tân Uyên</t>
  </si>
  <si>
    <t>Than Uyên</t>
  </si>
  <si>
    <t>CHỈ TIÊU</t>
  </si>
  <si>
    <t>STT</t>
  </si>
  <si>
    <t>TỔNG CỘNG</t>
  </si>
  <si>
    <t>Tổng cộng</t>
  </si>
  <si>
    <t>ĐVT: Triệu đồng</t>
  </si>
  <si>
    <t>+</t>
  </si>
  <si>
    <t>NĂM 2023</t>
  </si>
  <si>
    <t>NĂM 2022</t>
  </si>
  <si>
    <t>NĂM 2021</t>
  </si>
  <si>
    <t>Năm 2022</t>
  </si>
  <si>
    <t>Năm 2021</t>
  </si>
  <si>
    <t>Bên sử dụng DVMTR</t>
  </si>
  <si>
    <t>Nhà máy thủy điện Chu Va 12</t>
  </si>
  <si>
    <t>Nhà máy thủy điện Nậm Lụng</t>
  </si>
  <si>
    <t>Nhà máy thủy điện Nậm Cát</t>
  </si>
  <si>
    <t>Nhà máy thủy điện Nậm Mở 3</t>
  </si>
  <si>
    <t>Nhà máy thủy điện Nậm Na 2</t>
  </si>
  <si>
    <t>Nhà máy thủy điện Nậm Na 3</t>
  </si>
  <si>
    <t>Nhà máy thủy điện Nậm Sì Lường</t>
  </si>
  <si>
    <t>Nhà máy thủy điện Hua Chăng</t>
  </si>
  <si>
    <t>Nhà máy thủy điện Nậm Ban 2</t>
  </si>
  <si>
    <t>Nhà máy thủy điện Nậm Nghẹ</t>
  </si>
  <si>
    <t>Nhà máy thủy điện Nậm Thi 2</t>
  </si>
  <si>
    <t>Nhà máy thủy điện Nậm Cấu 2</t>
  </si>
  <si>
    <t>Nhà máy thủy điện Nậm Na 1</t>
  </si>
  <si>
    <t>Nhà máy thủy điện Nậm Bon</t>
  </si>
  <si>
    <t>Nhà máy thủy điện Nậm Sì Lường 1</t>
  </si>
  <si>
    <t>Nhà máy thủy điện Nậm Be</t>
  </si>
  <si>
    <t>Nhà máy thủy điện Nậm Ban 1</t>
  </si>
  <si>
    <t>Nhà máy thủy điện Nậm Bụm 1</t>
  </si>
  <si>
    <t>Nhà máy thủy điện Nậm Sì Lường 1A</t>
  </si>
  <si>
    <t>Nhà máy thủy điện Nậm Sì Lường 4</t>
  </si>
  <si>
    <t>Nhà máy thủy điện Nậm Đích 1</t>
  </si>
  <si>
    <t>Nhà máy thủy điện Nậm Ban 3</t>
  </si>
  <si>
    <t>Nhà máy thủy điện Hua Chăng 2</t>
  </si>
  <si>
    <t>Nhà máy thủy điện Nậm Bụm 2</t>
  </si>
  <si>
    <t>Nhà máy thủy điện Nậm sì Lường 3</t>
  </si>
  <si>
    <t>Nhà máy thủy điện Nậm Xí Lùng 1</t>
  </si>
  <si>
    <t>Nhà máy thủy điện Nậm Pạc 1A</t>
  </si>
  <si>
    <t>Nhà máy thủy điện Nậm Pạc 1</t>
  </si>
  <si>
    <t>Nhà máy thủy điện Nậm Pạc 2</t>
  </si>
  <si>
    <t>Nhà máy thủy điện Nậm So 1</t>
  </si>
  <si>
    <t>Nhà máy thủy điện Nậm So 2</t>
  </si>
  <si>
    <t>Nhà máy thủy điện Hua Bun</t>
  </si>
  <si>
    <t>Nhà máy thủy điện Nậm Cấu 1</t>
  </si>
  <si>
    <t>Nhà máy thủy điện Pa Tần 2</t>
  </si>
  <si>
    <t>Nhà máy thủy điện Nậm Lụm 1</t>
  </si>
  <si>
    <t>Nhà máy thủy điện Nậm Lụm 2</t>
  </si>
  <si>
    <t>Nhà máy thủy điện Pa Hạ</t>
  </si>
  <si>
    <t>Nhà máy thủy điện Phiêng Lúc</t>
  </si>
  <si>
    <t>Nhà máy thủy điện Nà Khằm</t>
  </si>
  <si>
    <t>Nhà máy thủy điện Nậm Nghẹ 1A</t>
  </si>
  <si>
    <t>Nhà máy thủy điện Suối Lĩnh</t>
  </si>
  <si>
    <t>Nhà máy thủy điện Van Hồ</t>
  </si>
  <si>
    <t>Nhà máy thủy điện Nậm Lằn</t>
  </si>
  <si>
    <t>Nhà máy thủy điện Nậm Củm 2</t>
  </si>
  <si>
    <t>Nhà máy thủy điện Nậm Củm 3</t>
  </si>
  <si>
    <t>Nhà máy thủy điện Nậm Củm 4</t>
  </si>
  <si>
    <t>Nhà máy thủy điện Nậm Củm 5</t>
  </si>
  <si>
    <t>Chi nhánh nước Than Uyên</t>
  </si>
  <si>
    <t>Trạm xử lý nước sạch xã Mường Than, huyện Than Uyên</t>
  </si>
  <si>
    <t>Chi nhánh nước Phong Thổ</t>
  </si>
  <si>
    <t>Chi nhánh nước Ma Lù Thàng</t>
  </si>
  <si>
    <t>Chi nhánh nước Sìn Hồ</t>
  </si>
  <si>
    <t>Lãi tiền gửi ngân hàng</t>
  </si>
  <si>
    <t>Bên cung ứng DVMTR</t>
  </si>
  <si>
    <t>Diện tích được chi trả DVMTR (ha)</t>
  </si>
  <si>
    <t xml:space="preserve">Trong đó </t>
  </si>
  <si>
    <t>Ban quản lý rừng phòng hộ</t>
  </si>
  <si>
    <t>UBND cấp xã</t>
  </si>
  <si>
    <t>Chi quản lý</t>
  </si>
  <si>
    <t>Chi dự phòng</t>
  </si>
  <si>
    <t>TP Lai Châu</t>
  </si>
  <si>
    <t>Kế hoạch giai đoạn 2021-2025</t>
  </si>
  <si>
    <t>3.1</t>
  </si>
  <si>
    <t>3.2</t>
  </si>
  <si>
    <t>3.3</t>
  </si>
  <si>
    <t>Đánh giá</t>
  </si>
  <si>
    <t>Mở mới đường lâm nghiệp</t>
  </si>
  <si>
    <t>khu rừng</t>
  </si>
  <si>
    <t>phương án</t>
  </si>
  <si>
    <t>đề án</t>
  </si>
  <si>
    <t>nhà máy</t>
  </si>
  <si>
    <t>km</t>
  </si>
  <si>
    <t>Phê duyệt phương án quản lý rừng bền vững cho các Ban Quản lý rừng phòng hộ</t>
  </si>
  <si>
    <t>Phê duyệt đề án du lịch sinh thái, nghỉ dưỡng trong rừng</t>
  </si>
  <si>
    <t>Thu hút đầu tư xây dựng nhà máy chế biến lâm sản</t>
  </si>
  <si>
    <t>Hạng mục</t>
  </si>
  <si>
    <t>Số vụ vi phạm</t>
  </si>
  <si>
    <t>Phá rừng trái phép</t>
  </si>
  <si>
    <t>1.1</t>
  </si>
  <si>
    <t>Phá rừng đặc dụng</t>
  </si>
  <si>
    <t>Rừng tự nhiên</t>
  </si>
  <si>
    <t>Vụ</t>
  </si>
  <si>
    <t>Rừng trồng</t>
  </si>
  <si>
    <t>1.2</t>
  </si>
  <si>
    <t>Phá rừng phòng hộ</t>
  </si>
  <si>
    <t>1.3</t>
  </si>
  <si>
    <t>Phá rừng sản xuất</t>
  </si>
  <si>
    <t>Khai thác rừng trái pháp luật</t>
  </si>
  <si>
    <t>Quy định về PCCCR</t>
  </si>
  <si>
    <t>Cháy rừng đặc dung</t>
  </si>
  <si>
    <t>Cây trồng chưa thành rừng</t>
  </si>
  <si>
    <t>Cháy rừng phòng hộ</t>
  </si>
  <si>
    <t>Cháy rừng sản xuất</t>
  </si>
  <si>
    <t>3.4</t>
  </si>
  <si>
    <t>Cháy rừng ngoài quy hoạch LN</t>
  </si>
  <si>
    <t>Vi phạm quy định về quản lý động, thực vật hoang dã (Cites)</t>
  </si>
  <si>
    <t>Vận chuyển, buôn bán lâm sản trái phép</t>
  </si>
  <si>
    <t xml:space="preserve">Vi phạm về chế biến gỗ và lâm sản </t>
  </si>
  <si>
    <t>Vi phạm khác</t>
  </si>
  <si>
    <t>Số vụ đã xử lý</t>
  </si>
  <si>
    <t>Xử lý hình sự</t>
  </si>
  <si>
    <t>Trong đó: số bị can</t>
  </si>
  <si>
    <t>Người</t>
  </si>
  <si>
    <t>Xử phạt hành chính</t>
  </si>
  <si>
    <t>Chống người thi hành công vụ</t>
  </si>
  <si>
    <t>Bị thiệt hại</t>
  </si>
  <si>
    <t>Cháy rừng</t>
  </si>
  <si>
    <t>Ha</t>
  </si>
  <si>
    <t>1.4</t>
  </si>
  <si>
    <t>Phá rừng</t>
  </si>
  <si>
    <t>2.1</t>
  </si>
  <si>
    <t>Phá rừng đặc dung</t>
  </si>
  <si>
    <t>2.2</t>
  </si>
  <si>
    <t>2.3</t>
  </si>
  <si>
    <t>Thu nộp ngân sách</t>
  </si>
  <si>
    <t>Tr.đồng</t>
  </si>
  <si>
    <t>Lâm sản bị tịch thu</t>
  </si>
  <si>
    <t>Gỗ tròn</t>
  </si>
  <si>
    <r>
      <t>M</t>
    </r>
    <r>
      <rPr>
        <vertAlign val="superscript"/>
        <sz val="12"/>
        <rFont val="Times New Roman"/>
        <family val="1"/>
      </rPr>
      <t>3</t>
    </r>
  </si>
  <si>
    <t>Trong đó: Gỗ quý hiếm</t>
  </si>
  <si>
    <t>Gỗ xẻ</t>
  </si>
  <si>
    <t>Động vật bị tịch thu</t>
  </si>
  <si>
    <t>Theo con</t>
  </si>
  <si>
    <t>Con</t>
  </si>
  <si>
    <t>Theo trọng lượng</t>
  </si>
  <si>
    <t>Kg</t>
  </si>
  <si>
    <t>Trong đó: Quy hiếm</t>
  </si>
  <si>
    <t>Lâm sản khác bị tịch thu</t>
  </si>
  <si>
    <t>Biểu 06: KẾT QUẢ THỰC THI PHÁP LUẬT VỀ LÂM NGHIỆP</t>
  </si>
  <si>
    <t>Biểu 08: TỔNG HỢP NGUỒN THU DỊCH VỤ MÔI TRƯỜNG RỪNG</t>
  </si>
  <si>
    <t>Biểu 09: KẾT QUẢ CHI TIỀN DỊCH VỤ MÔI TRƯỜNG RỪNG</t>
  </si>
  <si>
    <t>Thành lập mới khu rừng đặc dụng tại huyện Mường Tè</t>
  </si>
  <si>
    <t>Bình quân năm giai đoạn 2015 - 2020</t>
  </si>
  <si>
    <t>Chi cho bên cung ứng DVMTR</t>
  </si>
  <si>
    <t xml:space="preserve"> -</t>
  </si>
  <si>
    <t>Trồng rừng sản xuất và cây phân tán</t>
  </si>
  <si>
    <t xml:space="preserve"> +</t>
  </si>
  <si>
    <t>Kết quả thực hiện giai đoạn 2021 - 2025</t>
  </si>
  <si>
    <t>Giai đoạn 2021 - 2024 (trước khi giải thể cấp huyện)</t>
  </si>
  <si>
    <t>Đề án</t>
  </si>
  <si>
    <t>Nhà máy</t>
  </si>
  <si>
    <t>Phương án</t>
  </si>
  <si>
    <t>Khu rừng</t>
  </si>
  <si>
    <t>Bảo vệ tốt 453.520,3 ha diện tích rừng hiện có và diện tích rừng tăng thêm hàng năm</t>
  </si>
  <si>
    <t>Trồng cây phân tán (1000 cây tương đương 01 ha)</t>
  </si>
  <si>
    <t xml:space="preserve">Kết quả thực hiện </t>
  </si>
  <si>
    <t>Năm 2023</t>
  </si>
  <si>
    <t>Năm 2024</t>
  </si>
  <si>
    <t>Năm 2025</t>
  </si>
  <si>
    <t>Về việc triển khai công tác giao rừng cho các Ban quản lý rừng phòng hộ trên địa bàn tỉnh Lai Châu</t>
  </si>
  <si>
    <t>Về việc thực hiện các chính sách hỗ trợ sản xuất trên địa bàn tỉnh</t>
  </si>
  <si>
    <t>Phê duyệt kế hoạch thu, chi tiền dịch vụ môi trường rừng năm 2023</t>
  </si>
  <si>
    <t>Về việc tổ chức "Tết trồng cây đời đời nhớ ơn Bác Hồ" nhân dịp Xuân Quý Mão và tăng cường công tác quản lý, bảo vệ, phát triển rừng năm 2023</t>
  </si>
  <si>
    <t>Về việc tham mưu giải quyết đề nghị về thuê môi trường rừng để phát triển du lịch nghỉ dưỡng sinh thái tại huyện Tam Đường</t>
  </si>
  <si>
    <t>Về việc tăng cường các biện pháp cấp bách trong công tác quản lý, bảo vệ rừng, phòng cháy, chữa cháy rừng; ứng phó dông, lốc, sét, mưa đá</t>
  </si>
  <si>
    <t>Về việc tăng cường các biện pháp cấp bách phòng cháy, chữa cháy rừng</t>
  </si>
  <si>
    <t>Về việc chấn chỉnh công tác quản lý, bảo vệ rừng trên địa bàn xã Sơn Bình, huyện Tam Đường</t>
  </si>
  <si>
    <t>Về việc kinh phí bảo vệ và phát triển rừng năm 2021 thuộc Tiểu dự án 1, Dự án 3, Chương trình MTQG DTTS và miền núi</t>
  </si>
  <si>
    <t>Báo cáo công tác quản lý bảo vệ rừng trong phòng chống thiên tai</t>
  </si>
  <si>
    <t>Tham gia góp ý dự thảo Đề án nâng cao chất lượng rừng nhằm bảo tồn hệ sinh thái rừng và phòng chống thiên tai đến năm 2030</t>
  </si>
  <si>
    <t>Báo cáo tình hình thực hiện công tác di dân, tái định cư; bảo vệ và phát triển rừng tỉnh Lai Châu</t>
  </si>
  <si>
    <t>Công văn đề xuất phân bổ vốn sự nghiệp thực hiện PTLN năm 2024</t>
  </si>
  <si>
    <t>Tham gia ý kiến thẩm định hồ sơ điều chỉnh Quy hoạch sử dụng đất đến năm 2030 của Thành phố Lai Châu</t>
  </si>
  <si>
    <t>Tờ trình đề nghị ban hành Quyết định của UBND tỉnh quy định danh mục loài cây sinh trưởng nhanh, cây sinh trưởng chậm; loài cây mục đích, cây phi mục đích</t>
  </si>
  <si>
    <t>Báo cáo kết quả xây dựng, thực hiện phương án quản lý rừng bền vững và cấp chứng chỉ quản lý rừng bền vững</t>
  </si>
  <si>
    <t>Kế hoạch kiểm tra trồng rừng năm 2024 và khắc phục hạn chế trồng rừng</t>
  </si>
  <si>
    <t>Báo cáo tổng kết công tác quản lý rừng đặc dụng, phòng hộ năm 2024 và Phương hướng triển khai nhiệm vụ năm 2025</t>
  </si>
  <si>
    <t>27/12/2024</t>
  </si>
  <si>
    <t>Báo cáo kết quả thực hiện ý kiến chỉ đạo, kiến nghị của cấp có thẩm quyền và các kết luận thanh tra trong lĩnh vực lâm nghiệp</t>
  </si>
  <si>
    <t>Kế hoạch kiểm tra công tác trồng, chăm sóc rừng năm 2025 và công tác CMDSDR trên địa bàn huyện Mường Tè</t>
  </si>
  <si>
    <t>Về việc đề xuất báo cáo Bộ Nông nghiệp và Môi trường xem xét, điều chỉnh Quy hoạch lâm nghiệp quốc gia</t>
  </si>
  <si>
    <t>Về việc đề nghị tháo gỡ khó khăn, vướng mắc trong quá trình tích hợp quy hoạch 3 loại rừng vào quy hoạch tỉnh</t>
  </si>
  <si>
    <t>Về việc tham gia ý kiến đối với dự thảo Tờ trình và dự thảo Quyết định phê duyệt danh mục loài cây trồng rừng phòng hộ, đặc dụng, sản xuất và trồng cây phân tán</t>
  </si>
  <si>
    <t>Về việc đề nghị tổng hợp báo cáo tình hình thiệt hại do thiên tai gây ra</t>
  </si>
  <si>
    <t>Về việc hướng dẫn đối tượng, hồ sơ thiết kế kỹ thuật, dự toán khoanh nuôi xúc tiến tái sinh tự nhiên trên địa bàn tỉnh</t>
  </si>
  <si>
    <t>Về việc kết quả thực hiện và nhu cầu điều chỉnh các chỉ tiêu sử dụng đất lâm nghiệp</t>
  </si>
  <si>
    <t>Về việc lấy ý kiến tham gia vào Dự thảo Quyết định của UBND tỉnh quy định Danh mục mục cây sinh trưởng nhanh, cây sinh trưởng chậm; cây mục đích, cây phi mục đích đối với rừng phòng hộ và rừng sản xuất trên địa bàn tỉnh Lai Châu</t>
  </si>
  <si>
    <t>Về việc góp ý dự thảo Thông tư ban hành một số định mức kinh tế kỹ thuật về Lâm nghiệp</t>
  </si>
  <si>
    <t>Về việc đôn đốc báo cáo thực hiện chăm sóc rừng trồng; nghiệm thu kết quả thực hiện các hạng mục lâm sinh năm 2023</t>
  </si>
  <si>
    <t>Về việc tăng cường thực hiện công tác phát triển rừng</t>
  </si>
  <si>
    <t>Về việc cung cấp thông tin và đề nghị khuyến cáo mùa vụ trồng rừng trên địa bàn tỉnh Lai Châu</t>
  </si>
  <si>
    <t>Về việc nghiệm thu trồng rừng năm 2023</t>
  </si>
  <si>
    <t>Về việc triển khai thực hiện Kế hoạch bảo vệ phát triển rừng năm 2024</t>
  </si>
  <si>
    <t>Về việc đề nghị cung cấp thông tin thực hiện điều tra, đánh giá cây xanh, cây phân tán vùng nông thôn</t>
  </si>
  <si>
    <t>Về việc triển khai thực hiện các Thông tư của Bộ Nông nghiệp và PTNT</t>
  </si>
  <si>
    <t>Về việc rà soát tình hình triển khai thực hiện các dự án đầu tư ngoài ngân sách Nhà nước trên địa bàn tỉnh</t>
  </si>
  <si>
    <t>Về việc thực hiện công tác khắc phục trồng rừng</t>
  </si>
  <si>
    <t>Về việc đề nghị ban hành Kế hoạch tổ chức Lễ phát động tết trồng cây năm 2024</t>
  </si>
  <si>
    <t>Về việc đôn đốc triển khai thực hiện công tác phát triển rừng năm 2024</t>
  </si>
  <si>
    <t>Về việc triển khai các Văn bản hợp nhất Thông tư do Bộ Nông nghiệp và PTNT ban hành</t>
  </si>
  <si>
    <t>Về việc triển khai thực hiện phương án quản lý rừng bền vững và cấp chứng chỉ quản lý rừng bền vững</t>
  </si>
  <si>
    <t>Về việc đề nghị tham gia ý kiến vào dự thảo Kế hoạch triển khai thực hiện Đề án nâng cao chất lượng rừng nhằm bảo tồn hệ sinh thái rừng và phòng, chống thiên tai đến năm 2030 trên địa bàn tỉnh</t>
  </si>
  <si>
    <t>Về việc tiếp tục đôn đốc triển khai thực hiện công tác phát triển rừng năm 2024</t>
  </si>
  <si>
    <t>Về việc góp ý dự thảo Hướng dẫn kỹ thuật trồng rừng đối với một số loài cây trồng lâm nghiệp chính</t>
  </si>
  <si>
    <t>Về việc cung cấp dữ liệu về đơn giá, mức đầu tư và các tài liệu kèm theo đối với cây rừng trồng, cây Mắc ca, cây Cao su trên địa bàn tỉnh Lai Châu</t>
  </si>
  <si>
    <t>Về việc tiếp tục đôn đốc triển khai thực hiện công tác trồng rừng 2024.</t>
  </si>
  <si>
    <t>Về việc đề nghị cập nhật lại ranh giới quy hoạch 3 loại rừng vào Quy hoạch tỉnh</t>
  </si>
  <si>
    <t>Về việc triển khai thực hiện công tác phát triển rừng trên địa bàn huyện Sìn Hồ</t>
  </si>
  <si>
    <t>Về việc đề nghị ban hành văn bản về tăng cường công tác phát triển rừng, trồng rừng thay thế và chi trả dịch vụ môi trường rừng</t>
  </si>
  <si>
    <t>Kế hoạch kiểm tra công tác trồng, chăm sóc rừng trồng năm 2024 và khắc phục trồng rừng các năm trước</t>
  </si>
  <si>
    <t>Về việc xây dựng kế hoạch giao rừng, cho thuê rừng, chuyển mục đích sử dụng rừng sang mục đích khác</t>
  </si>
  <si>
    <t>Về việc chỉ đạo triển khai, thực hiện công tác phát triển rừng trên địa bàn huyện Than Uyên, Tân Uyên</t>
  </si>
  <si>
    <t>Về việc đề nghị báo cáo kết quả trồng rừng năm 2024</t>
  </si>
  <si>
    <t>Về việc góp ý dự thảo Hướng dẫn kỹ thuật trồng rừng đối với 8 loài cây trồng lâm nghiệp chính</t>
  </si>
  <si>
    <t>Về việc rà soát kế hoạch thực hiện 2024 và dự kiến kế hoạch 2025 của tiểu dự án 1, dự án 3 chương trình 1719</t>
  </si>
  <si>
    <t>Về việc đôn đốc triển khai thực hiện Phương án phát triển rừng bền vững và xây dựng Đề án phát triển du lịch sinh thái, nghỉ dưỡng, giải trí trong rừng</t>
  </si>
  <si>
    <t>Về việc đôn đốc thực hiện Kế hoạch phát triển rừng và chỉ đạo thực hiện nghiệm thu các hạng mục lâm sinh năm 2024</t>
  </si>
  <si>
    <t>Về việc rà soát, tổng hợp diện tích trồng rừng do các hộ gia đình, cá nhân tự đầu tư</t>
  </si>
  <si>
    <t>Về việc góp ý dự thảo Hướng dẫn kỹ thuật gieo ươm, trồng, chăm sóc một số loài cây trồng lâm nghiệp chính</t>
  </si>
  <si>
    <t>Về việc góp ý dự thảo Thông tư quy định về định mức KTKT lập hồ sơ phân định ranh giới rừng và cắm mốc, bảng phân định ranh giới rừng</t>
  </si>
  <si>
    <t>Về việc góp ý dự thảo hướng dẫn tiêu chí đánh giá đất cây xanh công cộng và kỹ thuật trồng cây xanh phân tán tại điểm dân cư nông thôn</t>
  </si>
  <si>
    <t>Về việc tham gia ý kiến dự thảo sửa đổi, bổ sung các thông tư trong lĩnh vực lâm nghiệp</t>
  </si>
  <si>
    <t>Về việc đăng ký diện tích khoanh nuôi xúc tiến tự nhiên và phòng cháy chữa cháy rừng năm 2025</t>
  </si>
  <si>
    <t>Về việc xây dựng báo cáo công tác quản lý rừng đặc dụng, phòng hộ năm 2024</t>
  </si>
  <si>
    <t>Về việc báo cáo công tác phát triển rừng và quản lý giống cây lâm nghiệp</t>
  </si>
  <si>
    <t>Về việc đề xuất phân bổ vốn sự nghiệp ngân sách trung ương Chương trình phát triển lâm nghiệp phát triển bền vững năm 2025</t>
  </si>
  <si>
    <t>Về việc đôn đốc báo cáo kết quả thực hiện kế hoạch phát triển rừng và nghiệm thu các hạng mục lâm sinh năm 2024.</t>
  </si>
  <si>
    <t>Về việc đề nghị tham gia ý kiến đối với dự thảo Nghị quyết của Hội đồng nhân dân tỉnh quy định thẩm quyền quyết định thanh lý rừng trồng trên địa bàn tỉnh Lai Châu</t>
  </si>
  <si>
    <t>Về việc chuẩn bị các điều kiện để thực hiện Lễ phát động "Tết trồng cây đời đời nhớ ơn Bác Hồ" năm 2025</t>
  </si>
  <si>
    <t>Về việc Báo cáo kết quả công tác lâm nghiệp năm 2024</t>
  </si>
  <si>
    <t>Về việc triển khai công tác trồng rừng năm 2025 và khắc phục trồng rừng giai đoạn trước.</t>
  </si>
  <si>
    <t>Về việc thực hiện kế hoạch bảo vệ và phát triển rừng năm 2025</t>
  </si>
  <si>
    <t>Về việc hướng dẫn xây dựng, phê duyệt và thực hiện phương án quản lý rừng bền vững</t>
  </si>
  <si>
    <t>Về việc đề nghị ban hành văn bản cho phép áp dụng mật độ trồng rừng đối với một số loài cây trồng lâm nghiệp chính</t>
  </si>
  <si>
    <t>Về việc tổng hợp nhu cầu trồng cây phân tán từ nguồn 10% kinh phí quản lý dịch vụ môi trường rừng trên địa bàn tỉnh</t>
  </si>
  <si>
    <t>Về việc tiếp tục đôn đốc triển khai thực hiện công tác trồng rừng năm 2025</t>
  </si>
  <si>
    <t>Về việc triển khai thực hiện một số chính sách về bảo vệ và phát triển rừng</t>
  </si>
  <si>
    <t>Về việc rà soát, xác định diện tích rừng cần nâng cao chất lượng nhằm bảo tồn hệ sinh thái và phòng, chống thiên tai</t>
  </si>
  <si>
    <t>Kế hoạch kiểm tra công tác chuẩn bị cây giống trồng rừng mới và trồng dặm rừng trồng năm 2025 trên địa bàn tỉnh Lai Châu năm 2025</t>
  </si>
  <si>
    <t>Về việc đôn đốc thực hiện và đẩy nhanh tiến độ trồng rừng năm 2025</t>
  </si>
  <si>
    <t>Về việc rà soát vị trí, địa điểm thực hiện Lễ phát động "Tết trồng cây đời đời nhớ ơn Bác Hồ" nhân dịp xuân Bính Ngọ năm 2026</t>
  </si>
  <si>
    <t>Về việc đôn đốc xây dựng, hoàn thiện hồ sơ dự án trồng rừng 2021</t>
  </si>
  <si>
    <t>Về việc giao nhiệm vụ theo dõi, đôn đốc, hướng dẫn, báo cáo thực hiện các Nghị quyết, Đề án về nông nghiệp giai đoạn 2020 – 2025</t>
  </si>
  <si>
    <t>Về việc triển khai công tác quản lý bảo vệ rừng và PCCCR</t>
  </si>
  <si>
    <t>Về việc khuyến cáo một số loài cây trồng rừng gỗ lớn tại đai cao từ 800m trở lên so với mực nước biển</t>
  </si>
  <si>
    <t>Về việc tăng cường công tác phòng cháy, chữa cháy rừng</t>
  </si>
  <si>
    <t>Về việc hướng dẫn kỹ thuật trồng, chăm sóc cây Sa mộc</t>
  </si>
  <si>
    <t>Về việc hướng dẫn một số nội dung trồng rừng sản xuất gỗ lớn bằng loài cây Quế</t>
  </si>
  <si>
    <t>Về việc chăm sóc, nuôi dưỡng, khai thác rừng trồng Quế trên địa bàn tỉnh Lai Châu</t>
  </si>
  <si>
    <t>Về việc đôn đốc xây dựng kế hoạch giao rừng cho các Ban quản lý rừng phòng hộ</t>
  </si>
  <si>
    <t>Kế hoạch kiểm tra việc triển khai thực hiện các chính sách hỗ trợ sản xuất nông nghiệp tại các huyện, thành phố năm 2022</t>
  </si>
  <si>
    <t>Về việc thực hiện Kế hoạch bảo vệ và phát triển rừng năm 2023</t>
  </si>
  <si>
    <t>Về việc thực hiện khắc phục những tồn tại hạn chế trong công tác trồng, chăm sóc rừng năm 2022 và thực hiện kế hoạch năm 2023</t>
  </si>
  <si>
    <t>Về việc thực hiện trồng rừng thay thế năm 2023</t>
  </si>
  <si>
    <t>Về việc đôn đốc thực hiện kế hoạch trồng rừng năm 2023</t>
  </si>
  <si>
    <t>Về việc thực hiện xây dựng, thẩm định, phê duyệt hồ sơ thiết kế kỹ thuật, dự toán trồng rừng và chuẩn bị công tác trồng rừng năm 2023</t>
  </si>
  <si>
    <t>Về việc khuyến cáo mùa vụ trồng rừng</t>
  </si>
  <si>
    <t>Về việc tăng cường công tác phòng chống thiên tai, phòng cháy, chữa cháy rừng</t>
  </si>
  <si>
    <t>Về việc đôn đốc thực hiện công tác chuẩn bị trồng rừng và trồng rừng năm 2023</t>
  </si>
  <si>
    <t>Về việc tăng cường công tác phòng chống cháy rừng</t>
  </si>
  <si>
    <t>Về việc đôn đốc thực hiện khắc phục trồng rừng trên địa bàn tỉnh</t>
  </si>
  <si>
    <t>Về việc báo cáo khối lượng, kinh phí bảo vệ và phát triển rừng năm 2021 thuộc Tiểu dự án 1, Dự án 3, Chương trình MTQG DTTS và miền núi</t>
  </si>
  <si>
    <t>Về việc đề nghị tham gia ý kiến dự thảo Quyết định phê duyệt điều chỉnh Quy hoạch điều chỉnh bảo vệ và phát triển rừng tỉnh Lai Châu</t>
  </si>
  <si>
    <t>Về việc đôn đốc triển khai thực hiện trồng rừng năm 2023</t>
  </si>
  <si>
    <t>Về việc đôn đốc thực hiện báo cáo theo yêu cầu của Ủy ban nhân dân tỉnh</t>
  </si>
  <si>
    <t>Tờ trình về Chương trình, phát biểu khai mạc, kết luận của TT Tỉnh ủy tại Hội nghị sơ kết thực hiện NQ 03 của Tỉnh ủy</t>
  </si>
  <si>
    <t xml:space="preserve"> 06/7/2023</t>
  </si>
  <si>
    <t>Kế hoạch kiểm tra công tác quản lý bảo vệ rừng, Phòng cháy, chữa cháy rừng năm 2023</t>
  </si>
  <si>
    <t>Quyết định kiện toàn thành viên Ban Chỉ huy Phòng cháy, chữa cháy rừng tỉnh Lai Châu</t>
  </si>
  <si>
    <t>Quyết định ban hành Quy chế hoạt động của BCH PCCCR tỉnh Lai Châu</t>
  </si>
  <si>
    <t>Quyết định công bố hiện trạng rừng tỉnh Lai Châu 2022</t>
  </si>
  <si>
    <t>Về việc triển khai rà soát, điều chỉnh Quy hoạch bảo vệ và phát triển rừng tỉnh Lai Châu</t>
  </si>
  <si>
    <t>Về việc khắc phục tồn tại, hạn chế trong công tác trồng rừng</t>
  </si>
  <si>
    <t>Quyết định Quy định Danh mục loài cây sinh trưởng nhanh, cây sinh trưởng chậm; loài cây mục đích, cây phi mục đích đối với rừng phòng hộ và sản xuất trên địa bàn tỉnh Lai Châu.</t>
  </si>
  <si>
    <t>Tổ chức tết trồng cây đời đời nhớ ơn Bác hồ và tăng cường công tác quản lý, bảo vệ, phát triển rừng</t>
  </si>
  <si>
    <t>Kế hoạch tổ chức lễ phát động tết trồng cây đời đời nhớ ơn Bác Hồ</t>
  </si>
  <si>
    <t>Công văn Tập trung tháo gỡ những khó khăn, vướng mắc, đẩy nhanh tiến độ trồng rừng trên địa bàn tỉnh.</t>
  </si>
  <si>
    <t>Quyết định quy định định mức kinh tế kỹ thuật, tiêu chuẩn cây giống, vật nuôi, thủy sản trên địa bàn tỉnh Lai Châu</t>
  </si>
  <si>
    <t>Về việc tổ chức phong trào tết trồng cây đời đời nhớ ơn Bác Hồ năm 2025</t>
  </si>
  <si>
    <t>Về việc tăng cường công tác phát triển rừng và chi trả dịch vụ môi trường rừng</t>
  </si>
  <si>
    <t>Về việc đôn đốc triển khai thực hiện nhiệm vụ trong lĩnh vực lâm nghiệp</t>
  </si>
  <si>
    <t>Về việc kết quả kéo dài thời hạn thực hiện và điều chỉnh Quy hoạch bảo vệ và phát triển rừng tỉnh Lai Châu</t>
  </si>
  <si>
    <t>Về việc tăng cường công tác quản lý, bảo vệ và phát triển rừng trên địa bàn tỉnh</t>
  </si>
  <si>
    <t xml:space="preserve">Về việc chuẩn bị triển khai kế hoạch phát triển nông, lâm nghiệp năm 2025; </t>
  </si>
  <si>
    <t>Về việc triển khai một số nội dung về công tác quản lý, bảo vệ, phát triển rừng trên địa bàn tỉnh</t>
  </si>
  <si>
    <t>về việc tăng cường các biện pháp cấp bách trong công tác quản lý, bảo vệ rừng và phòng cháy, chữa cháy rừng</t>
  </si>
  <si>
    <t>về việc tăng cường công tác quản lý hoạt động chăn thả gia súc và thực hiện một số nhiệm vụ bảo vệ và phát triển rừng</t>
  </si>
  <si>
    <t>về việc chủ động triển khai công tác bảo vệ rừng, phòng cháy, chữa cháy rừng</t>
  </si>
  <si>
    <t>về việc tăng cường triển khai một số nhiệm vụ về phát triển lâm nghiệp trên địa bàn tỉnh</t>
  </si>
  <si>
    <t>về việc thực hiện vượt chỉ tiêu trồng rừng mới năm 2025;</t>
  </si>
  <si>
    <t>về việc tăng cường triển khai một số nhiệm vụ trọng tâm lĩnh vực nông nghiệp và môi trường</t>
  </si>
  <si>
    <t xml:space="preserve">về việc đẩy nhanh tiến độ thực hiện các dự án đầu tư trồng rừng sản xuất trên địa bàn tỉnh </t>
  </si>
  <si>
    <t>Về việc áp dụng mật độ trồng rừng đối với một số loài cây trồng lâm nghiệp chính</t>
  </si>
  <si>
    <t>Quyết định một số nội dung về trợ cấp gạo bảo vệ và phát triển rừng trên địa bàn tỉnh Lai Châu</t>
  </si>
  <si>
    <t>Quyết định phê duyệt điều chỉnh đề cương, dự toán nhiệm vụ Điều tra, rà soát, xây dựng khung giá rừng trên địa bàn tỉnh Lai Châu</t>
  </si>
  <si>
    <t>Kế hoạch năm 2025</t>
  </si>
  <si>
    <t>Diện tích tự quản lý bảo vệ (ha)</t>
  </si>
  <si>
    <t>Diện tích khoán bảo vệ (ha)</t>
  </si>
  <si>
    <t>Chủ rừng là cộng đồng dân cư</t>
  </si>
  <si>
    <t>Tổ chức khác là chủ rừng (Doanh nghiệp)</t>
  </si>
  <si>
    <t>Biểu 07: KẾT QUẢ XÁC ĐỊNH DIỆN TÍCH CUNG ỨNG DỊCH VỤ MÔI TRƯỜNG RỪNG</t>
  </si>
  <si>
    <t>Tổng số (triệu đồng)</t>
  </si>
  <si>
    <t>Dự kiến năm 2025</t>
  </si>
  <si>
    <t>Nhà máy thủy điện Hòa Bình</t>
  </si>
  <si>
    <t>Nhà máy thủy điện Sơn La</t>
  </si>
  <si>
    <t>Nhà máy thủy điện Lai Châu</t>
  </si>
  <si>
    <t>Nhà máy thủy điện Huội Quảng</t>
  </si>
  <si>
    <t>Nhà máy thủy điện Bản Chát</t>
  </si>
  <si>
    <t>Nhà máy thủy điện Mường Kim II</t>
  </si>
  <si>
    <t>Nhà máy thủy điện Pắc Ma</t>
  </si>
  <si>
    <t>Nhà máy thủy điện Mường Mít</t>
  </si>
  <si>
    <t>Nhà máy thủy điện Mường Kim 3</t>
  </si>
  <si>
    <t>Công ty cổ phần nước sạch Sông Đà</t>
  </si>
  <si>
    <t>Công ty CP nước mặt Sông Đuống</t>
  </si>
  <si>
    <t>1</t>
  </si>
  <si>
    <t>Nhà máy thủy điện Chu Va 2</t>
  </si>
  <si>
    <t>Nhà máy thủy điện Chàng Phàng</t>
  </si>
  <si>
    <t xml:space="preserve">Nhà máy thủy điện Nậm Xe </t>
  </si>
  <si>
    <t>Nhà máy thủy điện Nậm Xí Lùng 2</t>
  </si>
  <si>
    <t>Nhà máy thủy điện Nậm Pì</t>
  </si>
  <si>
    <t>Nhà máy thủy điện Nậm Cuổi</t>
  </si>
  <si>
    <t>Nhà máy thủy điện Nậm Mít Luông</t>
  </si>
  <si>
    <t>Nhà máy thủy điện Nậm Bụm 1A</t>
  </si>
  <si>
    <t>Nhà máy thủy điện Nậm Pảng 2</t>
  </si>
  <si>
    <t>Nhà máy thủy điện Nậm Be 2</t>
  </si>
  <si>
    <t>Nhà máy thủy điện Huổi Văn</t>
  </si>
  <si>
    <t>Nhà máy thủy điện Nậm Đích 2</t>
  </si>
  <si>
    <t>Nhà máy thủy điện Vàng Ma Chải 2</t>
  </si>
  <si>
    <t>Nhà máy thủy điện Nậm Xí Lùng 2A</t>
  </si>
  <si>
    <t>2</t>
  </si>
  <si>
    <t>Chi nhánh nước sạch Bình Lư</t>
  </si>
  <si>
    <t>Chi nhánh nước sách Tân Phong</t>
  </si>
  <si>
    <t>Công trình cấp nước thị trấn Tân Uyên, huyện Tân Uyên, tỉnh Lai Châu</t>
  </si>
  <si>
    <t>Công trình cấp nước sinh hoạt khu hành chính huyện Nậm Nhùn và khu vực mặt bằng thủy điện Sơn La (Lai Châu)</t>
  </si>
  <si>
    <t>Công trình cấp nước sinh hoạt khu vực thị trấn Mường Tè, huyện Mường Tè</t>
  </si>
  <si>
    <t>3</t>
  </si>
  <si>
    <t>Nhà máy chế biến mủ cao su</t>
  </si>
  <si>
    <t>TỈNH THU</t>
  </si>
  <si>
    <t>TRUNG ƯƠNG ĐIỀU PHỐI</t>
  </si>
  <si>
    <t>Tổng</t>
  </si>
  <si>
    <t>Chia theo các năm</t>
  </si>
  <si>
    <t>Về việc thực hiện kế hoạch trồng rừng năm 2021 và quản lý, bảo vệ, chăm sóc rừng trồng</t>
  </si>
  <si>
    <t>Về việc thực hiện kế hoạch trồng rừng năm 2022 và quản lý, bảo vệ, chăm sóc rừng trồng</t>
  </si>
  <si>
    <t>Về việc đôn đốc thực hiện một số chỉ tiêu, kế hoạch sản xuất nôngnghiệp năm 2022</t>
  </si>
  <si>
    <t>Về việc chăm sóc, nuôi dưỡng, khai thác rừng trồng quế trên địa bàn huyện Mường Tè</t>
  </si>
  <si>
    <t>V/v đôn đốc thực hiện Kế hoạch phát triển rừng và nghiệm thu cáchạng mục lâm sinh năm 2024</t>
  </si>
  <si>
    <t>V/v tập trung tháo gỡ những khó khăn, vướng mắc, đẩy nhanh tiến độ trồng rừng</t>
  </si>
  <si>
    <t>V/v triển khai thực hiện đảm bảo tiến độ, khung thời vụ công táctrồng rừng năm 2024 và kế hoạch năm 2025</t>
  </si>
  <si>
    <t>V/v tăng cường thực hiện công tác quản lý, bảo vệ, phát triểnrừng năm 2025</t>
  </si>
  <si>
    <t xml:space="preserve">15/11/2021 </t>
  </si>
  <si>
    <t xml:space="preserve">13/07/2021 </t>
  </si>
  <si>
    <t xml:space="preserve">26/03/2021 </t>
  </si>
  <si>
    <t>Về phát triển lâm nghiệp trên địa bàn huyện đến năm 2025.</t>
  </si>
  <si>
    <t>Về việc đôn đốc đẩy nhanh tiến độ trồng rừng năm 2023</t>
  </si>
  <si>
    <t xml:space="preserve">16/7/2021 </t>
  </si>
  <si>
    <t>Về thành lập Tổ công tác triển khai, thực hiện các dự án trồng rừng, trồng cây Quế trên điah bàn huyện Nậm Nhùn.</t>
  </si>
  <si>
    <t xml:space="preserve">26/02/2021 </t>
  </si>
  <si>
    <t>Về việc kiểm tra công tác quản lý bảo vệ rừng, phòng cháy, chữa cháy rừng năm 2021 và chi trả dịch vụ môi trường rừng năm 2020.</t>
  </si>
  <si>
    <t>Về việc kiểm tra công tác quản lý bảo vệ rừng, phòng cháy chữa cháy rừng tại xã Nậm Chà.</t>
  </si>
  <si>
    <t>Về việc tăng cường các biện pháp trong công tác bảo vệ rừng và phòng cháy, chữa cháy rừng.</t>
  </si>
  <si>
    <t>Về kiểm tra công tác quản lý bảo vệ rừng, phòng cháy chữa cháy rừng năm 2022 và chi trả tiền dịch vụ môi trường rừng năm 2021.</t>
  </si>
  <si>
    <t>Kế hoạch triển khai công tác quản lý, bảo vệ và phát triển rừng 2024</t>
  </si>
  <si>
    <t>Kế hoạch triển khai công tác quản lý bảo vệ rừng 2025</t>
  </si>
  <si>
    <t>Kế hoạch phát triển rừng bền vững năm 2024</t>
  </si>
  <si>
    <t>Kế hoạch phát triển rừng bền vững năm 2025</t>
  </si>
  <si>
    <t xml:space="preserve">19/5/2021 </t>
  </si>
  <si>
    <t xml:space="preserve">08/9/2021 </t>
  </si>
  <si>
    <t xml:space="preserve">30/9/2021 </t>
  </si>
  <si>
    <t xml:space="preserve">20/01/2021 </t>
  </si>
  <si>
    <t xml:space="preserve">26/01/2022 </t>
  </si>
  <si>
    <t>26/01/2022</t>
  </si>
  <si>
    <t xml:space="preserve">20/5/2022 </t>
  </si>
  <si>
    <t xml:space="preserve">4/3/2022 </t>
  </si>
  <si>
    <t xml:space="preserve">03/10/2022 </t>
  </si>
  <si>
    <t xml:space="preserve">9/6/2022 </t>
  </si>
  <si>
    <t xml:space="preserve">07/9/2022 </t>
  </si>
  <si>
    <t xml:space="preserve">17/01/2023 </t>
  </si>
  <si>
    <t>Về việc tăng cường các biện pháp cấp bách phòng cháy, chữa cháy rừng trên địa bàn huyện Tam Đường</t>
  </si>
  <si>
    <t>Về việc phê duyệt Hồ sơ thiết kế kỹ thuật, dự toán trồng rừngsản xuất cây gỗ lớn trên địa bàn huyện Tam Đường năm 2024</t>
  </si>
  <si>
    <t>Về việc tăng cường công tác quản lý, bảo vệ rừng</t>
  </si>
  <si>
    <t>Về việc triển khai thực hiện công tác theo dõi diễn biến rừng và chi trả dịch vụ môi trường rừng</t>
  </si>
  <si>
    <t>Về việc phòng chống rét đậm, rét hại cho cây giống lâm nghiệp và phòng cháy, chữa cháy rừng</t>
  </si>
  <si>
    <t>Về việc đôn đốc thực hiện kế hoạch trồng rừng năm 2022</t>
  </si>
  <si>
    <t>Về việc tăng cường công tác quản lý bảo vệ rừng, xử lý tình trạng phá rừng, lấn chiếm đất rừng trái pháp luật</t>
  </si>
  <si>
    <t>Về việc triển khai đăng ký nhu cầu trồng rừng sản xuất cây gỗ lớn, trồngmới chè cổ thụ năm 2023</t>
  </si>
  <si>
    <t>Về việc tăng cường công tác quản lý, bảo vệ và phát triển rừng trên địa bàn huyện</t>
  </si>
  <si>
    <t>Về việc tiếp tục tuyên truyền Nhân dân thực hiện việc tỉa cành, lá, tỉa thưa cây Quế đảm bảo kỹ thuật, khônglàm ảnh hưởng tới sự sinh trưởng phát triển của cây trồng</t>
  </si>
  <si>
    <t>Về việc tăng cường công tác phòng chống cháy rừng, phòng chống thiên tai</t>
  </si>
  <si>
    <t>Về việc thực hiện Kế hoạch bảo vệ và phát triển rừng năm 2024</t>
  </si>
  <si>
    <t>Về việc tập trung tháo gỡ những khó khăn, vướng mắc, đẩy nhanh tiến độ trồng rừng trên địa bàn huyện</t>
  </si>
  <si>
    <t>Kế hoạch triển khai thực hiện Dự án bảo tồn và phát triển vùng chè cổthụ trên địa bàn huyện Tam Đường năm 2024</t>
  </si>
  <si>
    <t>Về việc tăng cường công tác quản lý, bảo vệ rừng trên địa bàn huyện</t>
  </si>
  <si>
    <t>Về việc chấn chỉnh công tác quản lý, bảo vệ rừng trên địa bàn huyện</t>
  </si>
  <si>
    <t>Về việc thực hiện công tác theo dõi diễn biến rừng năm 2024; rà soát, phấn đấu hoàn thành chỉ tiêu tỷ lệ che phủ rừng được giao</t>
  </si>
  <si>
    <t>Về việc tiếp tục rà soát, tổng hợp, xây dựng kế hoạch trồng cây phân tán năm 2024 trên địa bàn huyện</t>
  </si>
  <si>
    <t>Kế hoạch triển khai thực hiện Dự án Bảo tồn và phát triển vùng chè cổthụ trên địa bàn huyện Tam Đường năm 2024</t>
  </si>
  <si>
    <t>Về việc triển khai thực hiện công tác trồng rừng thay thế</t>
  </si>
  <si>
    <t>Về việc tổng kết thi hành Luật Lâm nghiệp năm 2017</t>
  </si>
  <si>
    <t>Về việc rà soát, xác định diện tích trồng rừng mới do các hộ gia đình, cá nhân tự đầu tư thực hiện</t>
  </si>
  <si>
    <t>Về việc tăng cường công tác quản lý, BVR và PCCCR trước, trong vàsau Tết Nguyên đán năm 2025</t>
  </si>
  <si>
    <t>Về việc thực hiện công tác quản lý, bảo vệ, phát triển rừng năm 2025</t>
  </si>
  <si>
    <t>Về việc tăng cường công tác quản lý hoạt động chăn thả gia súc và thực hiện một số nhiệm vụ bảo vệ và phát triển rừng</t>
  </si>
  <si>
    <t>Kế hoạch trồng cây phân tán trên địa bàn huyện Tam Đường năm 2025</t>
  </si>
  <si>
    <t>Về việc triển khai thực hiện cập nhật, theo dõi diễn biến rừng năm 2021</t>
  </si>
  <si>
    <t>Về việc giao nhiệm vụ tăng cường các biện pháp quan lý bảo vệ rừng, ngăn chặn tình trạng phá rừng, khai thác rừng trái pháp luật</t>
  </si>
  <si>
    <t>Về việc tăng cường công tác PCCCR</t>
  </si>
  <si>
    <t>Về việc triển khai thực hiện công tác theo dõi diễn biến rừng năm 2023</t>
  </si>
  <si>
    <t>Về việc đôn đốc triển khai một số nhiệm vụ trong lĩnh vực Lâm nghiệp</t>
  </si>
  <si>
    <t>Về việc Phát triển lâm nghiệp năm 2024 trên địa bàn thành phố Lai Châu</t>
  </si>
  <si>
    <t>Về việc đôn đốc triển khai một số nội dung về chi trả DVMTR trên địa bàn thành phố</t>
  </si>
  <si>
    <t>Về việc tăng cường triển khai các biện pháp cấp bách phòng cháy, chữa cháy rừng</t>
  </si>
  <si>
    <t>Về việc tăng cường công tác theo dõi diễn biến rừng và đất lâm nghiệp năm 2024</t>
  </si>
  <si>
    <t>Về việc tăng cường công tác quản lý, bảo vệ rừng trên địa bàn thành phố</t>
  </si>
  <si>
    <t>Kế hoạch bảo vệ rừng và phòng cháy chữa cháy rừng năm 2022</t>
  </si>
  <si>
    <t>23/6/2022</t>
  </si>
  <si>
    <t>Tổ chức Lễ phát động “Tết trồng cây đời đời nhớ ơn Bác Hồ” và triển khai Chương trình trồng mới 2.500 cây xanh</t>
  </si>
  <si>
    <t xml:space="preserve">Về việc phê duyệt thiết kế, dự toán phát triển cây Quế trên địa bàn huyện Phong Thổ năm 2021; </t>
  </si>
  <si>
    <t xml:space="preserve">về việc phê duyệt thiết kế và dự toán trồng rừng thay thế diện tích rừng chuyển mục đích sử dụng sang xây dựng các công trình thủy điện: Sơn La, Huội Quảng và Dự án xây dựng nhà máy gạch không nung, trên địa bàn huyện Phong Thổ; </t>
  </si>
  <si>
    <t>Ban hành quy chế hoạt động BCH PCCCR huyện</t>
  </si>
  <si>
    <t>Phê duyệt thiết kế, dự toán trồng rừng phòng hộ trên địa bàn huyện Phong Thổ năm 2022;</t>
  </si>
  <si>
    <t>Phê duyệt thiết kế, dự toán trồng rừng sản xuất cây gỗ lớn trên địa bàn huyện Phong Thổ năm 2022</t>
  </si>
  <si>
    <t>Về việc tăng cường công tác quản lý, bảo vệ rừng trên địa bàn huyện Phong Thổ</t>
  </si>
  <si>
    <t>Về việc tăng cường công tác quản lý, bảo vệ rừng và PCCCR trước, trong và sau tết Nguyên đán năm 2023 trên địa bàn huyện Phong Thổ</t>
  </si>
  <si>
    <t>Về việc tăng cường ngăn chặn hành vi phá rừng, khai thác rừng, vận chuyển, buôn bán gỗ và lâm sản ngoài gỗ trái pháp luật trên địa bàn huyện</t>
  </si>
  <si>
    <t>Công điện khẩn về việc tăng cường các biện pháp cấp bách trong quản lý, bảo vệ rừng, phòng cháy, chữa cháy rừng và ứng phó dông, lốc, sét, mưa đá trên địa bàn huyện Phong Thổ</t>
  </si>
  <si>
    <t>Về việc tăng cường công tác tuyên truyền phòng, chống cháy rừng khu vực biên giới</t>
  </si>
  <si>
    <t>Công điện khẩn về việc tăng cường các biện pháp cấp bách phòng cháy, chữa cháy rừng trên địa bàn huyện Phong Thổ</t>
  </si>
  <si>
    <t>Về việc triển khai thực hiện Quyết định của UBND tỉnh về phê duyệt phương án quản lý rừng bền vững trên địa bàn huyện</t>
  </si>
  <si>
    <t>Về việc tăng cường công tác quản lý bảo vệ rừng, chuyển mục đích sử dụng rừng sang mục đích khác</t>
  </si>
  <si>
    <t>Về việc thực hiện công tác theo dõi diễn biến rừng, công bố hiện trạng rừng trên địa bàn huyện Phong Thổ năm 2023</t>
  </si>
  <si>
    <t>Về việc triển khai thực hiện kết luận thanh tra và tăng cường công tác quản lý cập nhật diễn biến; thực hiện chính sách chi trả dịch vụ môi trường rừng</t>
  </si>
  <si>
    <t>Về việc đôn đốc triển khai thực hiện một số nhiệm vụ trong lĩnh vực lâm nghiệp</t>
  </si>
  <si>
    <t>Về việc tổ chức rà soát, đăng ký nhu cầu giao rừng và xây dựng kế hoạch giao rừng cho hộ gia đình, cá nhân và cộng đồng dân cư năm 2024 trên địa bàn huyện</t>
  </si>
  <si>
    <t>Về việc hướng dẫn chủ đầu tư dự án thực hiện thủ tục chuyển mục đích sử dụng rừng sang mục đích khác trên địa bàn huyện</t>
  </si>
  <si>
    <t>Về việc tiếp tục tăng cường công tác quản lý, bảo vệ, phát triển rừng và thực hiện Kế hoạch bảo vệ, phát triển rừng năm 2024 trên địa bàn huyện</t>
  </si>
  <si>
    <t>Về việc triển khai thực hiện kết luận của đoàn kiểm tra Ban kiểm soát Quỹ bảo vệ và PTR tỉnh Lai Châu</t>
  </si>
  <si>
    <t>Về việc tiếp tục triển khai công tác phòng cháy chữa cháy rừng trên địa bàn huyện</t>
  </si>
  <si>
    <t>Về việc chủ động tăng cường các biện pháp cấp bách phòng cháy, chữa cháy rừng</t>
  </si>
  <si>
    <t>Về việc đôn đốc triển khai một số nội dung về chi trả dịch vụ môi trường rừng và trồng rừng thay thế năm 2024</t>
  </si>
  <si>
    <t>Về việc giao nhiệm vụ rà soát, xác định diện tích rừng cần nâng cao chất lượng nhằm bảo tồn hệ sinh thái và phòng, chống thiên tai</t>
  </si>
  <si>
    <t>Về việc cho phép vượt chỉ tiêu trồng mới cây Quế năm 2024 trên địa bàn huyện Phong Thổ</t>
  </si>
  <si>
    <t>Về việc rà soát, đề xuất công trình phục vụ công tác quản lý, bảo vệ, phát triển rừng, PCCCR</t>
  </si>
  <si>
    <t>Về việc giao nhiệm vụ kiểm tra, rà soát và xem xét giải quyết kiến nghị của cử tri</t>
  </si>
  <si>
    <t>Về việc đẩy nhanh công tác phát triển rừng năm 2024 trên địa bàn huyện Phong Thổ</t>
  </si>
  <si>
    <t>Kế hoạch kiểm tra công tác quản lý bảo vệ rừng, phòng cháy chữa cháy rừng năm 2023 và chi trả tiền dịch vụ môi trường rừng năm 2022.</t>
  </si>
  <si>
    <t>Về việc tăng cường lãnh đạo, chỉ đạo công tác quản lý bảo vệ và phát triển rừng.</t>
  </si>
  <si>
    <t>Kế hoạch kiểm tra công tác bảo vệ và phát triển rừng, trồng rừng năm 2023 trên địa bàn huyện Nậm Nhùn</t>
  </si>
  <si>
    <t>Về việc tăng cường công tác quản lý, bảo vệ, phát triển rừng trên địa bàn.</t>
  </si>
  <si>
    <t>Về việc đẩy nhanh tiến độ thực hiện công tác phát triển rừng 2024</t>
  </si>
  <si>
    <t>Về việc tăng cường công tác quản lý bảo vệ rừng, PCCCR và theo dõi diễn biến rừng</t>
  </si>
  <si>
    <t>Về việc giao nhiệm vụ thẩm định thiết kế, dự toán công trình lâm sinh trên địa bàn huyện</t>
  </si>
  <si>
    <t xml:space="preserve">Kế hoạch tổ chức thực hiện tết trồng cây, trồng rừng năm 2022 trên địa bàn huyện Phong Thổ </t>
  </si>
  <si>
    <t>Kế hoạch kiểm tra, đôn đốc công tác quản lý bảo vệ rừng, phòng cháy, chữa cháy rừng năm 2022 tại 13 xã, thị trấn</t>
  </si>
  <si>
    <t xml:space="preserve">Kế hoạch kiểm tra công tác quản lý, bảo vệ rừng và phòng cháy chữa cháy rừng năm 2022. </t>
  </si>
  <si>
    <t>Kế hoạch bảo vệ, phát triển rừng và phòng cháy chữa cháy rừng năm 2023</t>
  </si>
  <si>
    <t>Kế hoạch trồng cây phân tán năm 2023 trên địa bàn huyện Phong Thổ</t>
  </si>
  <si>
    <t>Phê duyệt thiết kế kỹ thuật, dự toán trồng rừng phòng hộ trên địa bàn huyện Phong Thổ năm 2023</t>
  </si>
  <si>
    <t>Phê duyệt thiết kế kỹ thuật, dự toán phát triển cây Quế trên địa bàn huyện Phong Thổ năm 2023</t>
  </si>
  <si>
    <t>Kế hoạch tổ chức phát động “Tết trồng cây đời đời nhớ ơn Bác Hồ” Xuân Giáp Thìn năm 2024 trên địa bàn huyện Phong Thổ</t>
  </si>
  <si>
    <t>Kế hoạch kiểm tra công tác bảo vệ rừng, Phòng cháy chữa cháy rừng năm 2024</t>
  </si>
  <si>
    <t>Kế hoạch triển khai công tác trồng mới rừng năm 2024 và 2025 trên địa bàn huyện Phong Thổ</t>
  </si>
  <si>
    <t>Phê duyệt thiết kế kỹ thuật, dự toán phát triển cây Quế trên địa bàn huyện Phong Thổ năm 2024</t>
  </si>
  <si>
    <t>Công bố hiện trạng rừng huyện Phong Thổ năm 2023</t>
  </si>
  <si>
    <t>Công bố hiện trạng rừng huyện Phong Thổ năm 2024</t>
  </si>
  <si>
    <t>Công bố hiện trạng rừng huyện Sìn Hồ năm 2024</t>
  </si>
  <si>
    <t>Công bố hiện trạng rừng huyện Tam Đường năm 2024</t>
  </si>
  <si>
    <t>Công bố hiện trạng rừng thành phố Lai Châu năm 2024</t>
  </si>
  <si>
    <t>Công bố hiện trạng rừng huyện Nậm Nhùn năm 2024</t>
  </si>
  <si>
    <t>Công bố hiện trạng rừng huyện Mường Tè năm 2024</t>
  </si>
  <si>
    <t>Quyết định công bố hiện trạng rừng huyện Tân Uyên năm 2020</t>
  </si>
  <si>
    <t>Đẩy nhanh tiến độ thực hiện các chương trình lâm sinh và khắc phục những tồn tại trong trồng rừng và trồng rừng thay thế trên địa bàn huyện</t>
  </si>
  <si>
    <t>Tăng cường công tác quản lý, bảo vệ, phát triển rừng và rà soát, theo dõi, cập nhật số liệu hiện trạng rừng.</t>
  </si>
  <si>
    <t>Tăng cường công tác quản lý, bảo vệ, phát triển rừng và rà soát, theo dõi, cập nhật số liệu hiện trạng rừng, đẩy nhanh tiến độ thực hiện kế hoạch trồng rừng năm 2021</t>
  </si>
  <si>
    <t>Phê duyệt hồ sơ TKKT, dự toán trồng rừng thay thế trên địa bàn huyện tân Uyên</t>
  </si>
  <si>
    <t xml:space="preserve">Chỉ thị về tăng cường công tác quản lý, bảo vệ rừng, phát triển rừng và chi trả DVMTR năm 2021, </t>
  </si>
  <si>
    <t>Quyết định phê duyệt HSTK KNXTTSTN năm 2021</t>
  </si>
  <si>
    <t>Quyết định công bố hiện trạng rừng huyện Tân Uyên năm 2021</t>
  </si>
  <si>
    <t>Về việc triển khai các giải pháp thực hiện nhiệm vụ sản xuất nông lâm nghiệp, xây dựng nông thôn mới trên địa bàn huyện Tân Uyên năm 2022</t>
  </si>
  <si>
    <t>Đôn đốc xây dựng kế hoạch trồng cây phân tán năm 2022</t>
  </si>
  <si>
    <t>Tăng cường công tác chăm sóc, quản lý, bảo vệ diện tích rừng trồng trên địa bàn huyện</t>
  </si>
  <si>
    <t>Quyết định của UBND huyện về việc phê duyệt hồ sơ thiết kế kỹ thuật, dự toán kinh phí, thực hiện trồng rừng sản xuất loài cây Quế trên địa bàn huyện Tân Uyên năm 2022</t>
  </si>
  <si>
    <t>Tổ chức tết trồng cây Xuân Nhâm Dần năm 2022</t>
  </si>
  <si>
    <t>Quyết định thành lập đoàn kiểm tra công tác triển khai thực hiện các dự án trồng rừng năm 2022 trên địa bàn huyện tân Uyên</t>
  </si>
  <si>
    <t xml:space="preserve">Tăng cường công tác quản lý giống cây trồng </t>
  </si>
  <si>
    <t>Tăng cường công tác quản lý, chăm sóc và bảo vệ cây trồng phân tán (cay xanh đô thị, Đề án du lịch)</t>
  </si>
  <si>
    <t>Giao nhiệm vụ xây dựng kế hoạch giao rừng cho BQL RPH trên địa bàn huyện</t>
  </si>
  <si>
    <t xml:space="preserve">Đẩy nhanh tiến độ, chất lượng thực hiện dự án trồng rừng, trồng cây phân tán năm 2022 trên địa bàn huyện </t>
  </si>
  <si>
    <t>Tăng cường công tác chăm sóc, nuôi dưỡng, khai thác diện tích rừng trồng cây Quế trên địa bàn huyện</t>
  </si>
  <si>
    <t>Chỉ thị về đẩy nhanh tiến độ thực hiện nhiệm vụ sản xuất nông, lâm nghiệp, xây dựng NTM trên địa bàn huyện 03 tháng cuối năm năm 2022</t>
  </si>
  <si>
    <t>Tổ chức Hội nghị tuyên truyền công tác quản lý, bảo vệ, phát triển rừng, PCCCR và chi trả DVMTR năm 2022.</t>
  </si>
  <si>
    <t>Quyết định công bố hiện trạng rừng huyện Tân Uyên năm 2022</t>
  </si>
  <si>
    <t>Tăng cường công tác quản lý, bảo vệ rừng, PCCCR trước, trong và sau tết Quý Mão năm 2023</t>
  </si>
  <si>
    <t>Kế hoạch tổ chức ''Tết trồng cây đời đời nhớ ơn Bác Hồ" nhân dịp Xuân Quý Mão năm 2023</t>
  </si>
  <si>
    <t>Kế hoạch kiểm tra công tác quản lý, bảo vệ rừng và PCCCR, chi trả DVMTR năm 2023</t>
  </si>
  <si>
    <t xml:space="preserve">Tăng cường công tác quản lý, bảo vệ rừng, PCCCR và phát triển rừng trên địa bàn huyện </t>
  </si>
  <si>
    <t>Thành lập tổ công tác tháo gỡ khó khăn, vướng mắc thực hiện các dự án đầu tư trong lĩnh vực nông, lâm nghiệp trên địa bàn huyện Tân Uyên</t>
  </si>
  <si>
    <t>Công điện về tăng cường các biện pháp cấp bách trong công tác quản lý, bảo vệ rừng, phòng cháy, chữa cháy rừng; ứng phó dông, lốc, sét, mưa đá</t>
  </si>
  <si>
    <t>Tiếp tục khắc phục tồn tại, hạn chế trong công tác trồng, chăm sóc rừng mới trồng, nâng cao chất lượng trồng rừng, đẩy nhanh tiến độ thực hiện các hạng mục lâm sinh năm 2023 trên địa bàn huyện</t>
  </si>
  <si>
    <t xml:space="preserve">Chỉ thị tăng cường các biện pháp cấp bách PCCCR trên địa bàn huyện Tân Uyên </t>
  </si>
  <si>
    <t>Tăng cường chỉ đạo sản xuất nông, lâm nghiệp, ứng phó thiên tai</t>
  </si>
  <si>
    <t>Quyết định phê duyệt hồ sơ thiết kế khoanh nuôi xúc tiến tái sinh tự nhiên năm 2023</t>
  </si>
  <si>
    <t>Quyết định phê duyệt hồ sơ thiết kế kỹ thuật, dự toán trồng rừng sản xuất loài cây Quế năm 2023</t>
  </si>
  <si>
    <t>Quyết định phê duyệt hồ sơ thiết kế kỹ thuật, dự toán trồng rừng sản xuất cây gỗ lớn năm 2023</t>
  </si>
  <si>
    <t>Phê duyệt hồ sơ thiết kế kỹ thuật, dự toán trồng rừng phòng hộ năm 2023 trên địa bàn huyện Tân Uyên</t>
  </si>
  <si>
    <t>Công văn đẩy nhanh tiến độ thực hiện trồng, chăm sóc rừng và các hạng mục lâm sinh năm 2023 trên địa bàn huyện</t>
  </si>
  <si>
    <t>Nâng cao hiệu quả công tác quản lý giống cây trồng lâm nghiệp trên địa bàn huyện</t>
  </si>
  <si>
    <t>Về việc đẩy nhanh tiến độ thực hiện nhiệm vụ sản xuất nông, lâm nghiệp, xây dựng NTM trên địa bàn huyện 3 tháng cuối năm 2023</t>
  </si>
  <si>
    <t>Kế hoạch giao rừng cho Ban Quản lý rừng phòng hộ huyện Tân Uyên</t>
  </si>
  <si>
    <t>Chỉ thị về việc triển khai thực hiện nhiệm vụ sản xuất nông, lâm nghiệp xây dựng NTM trên địa bàn huyện Tân Uyên năm 2024</t>
  </si>
  <si>
    <t xml:space="preserve">Kế hoạch tổ chức "Tết trồng cây đời đời nhớ ơn Bác Hồ" nhân dịp Xuân Giáp Thìn và tăng cường công tác quản lý, bảo vệ, phát triển rừng </t>
  </si>
  <si>
    <t>Kế hoạch kiểm tra công tác chỉ đạo sản xuất nông, lâm nghiệp, PCCCR và triển khai thực hiện 03 Chương trình MTQG thuộc lĩnh vực nông nghiệp</t>
  </si>
  <si>
    <t>Quyết định phê duyệt hồ sơ thiết kế kỹ thuật, dự toán trồng rừng phòng hộ năm 2024 trên địa bàn huyện Tân Uyên</t>
  </si>
  <si>
    <t>Quyết định phê duyệt hồ sơ thiết kế kỹ thuật, dự toán trồng rừng sản xuất cây Quế năm 2024 trên địa bàn huyện Tân Uyên</t>
  </si>
  <si>
    <t>Quyết định phê duyệt hồ sơ thiết kế kỹ thuật, dự toán trồng rừng sản xuất cây gỗ lớn năm 2024 trên địa bàn huyện Tân Uyên</t>
  </si>
  <si>
    <t>Quyết định công bố hiện trạng rừng huyện Tân Uyên năm 2023</t>
  </si>
  <si>
    <t>Kế hoạch Phòng cháy, chữa cháy rừng huyện Tân Uyên năm 2024</t>
  </si>
  <si>
    <t>Kế hoạch kiểm tra công tác PCCCR năm 2024</t>
  </si>
  <si>
    <t>Công điện việc chủ động, tăng cường các biện pháp cấp bách phòng cháy, chữa cháy rừng trên địa bàn huyện</t>
  </si>
  <si>
    <t>Tăng cường các biện pháp cấp bách phòng cháy, chữa cháy rừng trên địa bàn huyện</t>
  </si>
  <si>
    <t>Tăng cường quản lý, bảo vệ rừng và PCCCR trên địa bàn huyện</t>
  </si>
  <si>
    <t>Tăng cường các biện pháp phòng cháy, chữa cháy rừng trên địa bàn huyện</t>
  </si>
  <si>
    <t xml:space="preserve">Công văn triển khai thực hiện kế hoạch phát triển rừng năm 2025 và khắc phục những tồn tại hạn chế trong công tác trồng rừng </t>
  </si>
  <si>
    <t>Triển khai thực hiện các Đề án, Dự án du lịch sinh thái, nghỉ dưỡng, giải trí trong rừng</t>
  </si>
  <si>
    <t>Về việc triển khai thực hiện nhiệm vụ sản xuất nông, lâm nghiệp; xây dựng NTM trên địa bàn huyện Tân Uyên năm 2025</t>
  </si>
  <si>
    <t>Thực hiện công tác quản lý, bảo vệ, phát triển rừng năm 2025</t>
  </si>
  <si>
    <t>Tăng cường công tác quản lý, bảo vệ rừng và PCCCR trước, trong và sau Tết Nguyên đán năm 2025</t>
  </si>
  <si>
    <t xml:space="preserve"> Thực hiện nghiêm các quy định của pháp luật trong thực hiện chuyển mục đích sử rừng sang mục đích khác để thực hiện các dự án đầu tư</t>
  </si>
  <si>
    <t>Tăng cường công tác quản lý hoạt động chăn thả gia súc, xử lý vi phạm đối với việc thả rông gia súc và thực hiện một số nhiệm vụ bảo vệ và phát triển rừng</t>
  </si>
  <si>
    <t xml:space="preserve">Chủ động triển khai công tác công tác bảo vệ rừng, phòng cháy chữa cháy rừng </t>
  </si>
  <si>
    <t>Đôn đốc triển khai một số nhiệm vụ về chi trả Dịch vụ môi trường rừng trên địa bàn huyện</t>
  </si>
  <si>
    <t>Đẩy nhanh tiến độ thực hiện trồng, chăm sóc rừng và các hạng mục lâm sinh năm 2025 trên địa bàn huyện</t>
  </si>
  <si>
    <t>Chủ động, quyết liệt triển khai hiệu quả công tác bảo vệ rừng, phòng cháy chữa cháy rừng</t>
  </si>
  <si>
    <t>Tăng cường công tác bảo vệ rừng và phòng cháy, chữa cháy rừng</t>
  </si>
  <si>
    <t>Huyện Than Uyên</t>
  </si>
  <si>
    <t>Về Kế hoạch kiểm tra công tác quản lý, bảo vệ rừng và phòng cháy, chữa cháy rừng năm 2023</t>
  </si>
  <si>
    <t>Về việc Tăng cường các biện pháp cấp bách phòng cháy, chữa cháy rừng trên địa bàn huyện Than Uyên</t>
  </si>
  <si>
    <t>Về việc tăng cường công tác quản lý, bảo vệ rừng và PCCCR</t>
  </si>
  <si>
    <t>Về việc tăng cường các biện pháp cấp bách phòng cháy, chữa cháy rừng trên địa bàn huyện Than Uyên</t>
  </si>
  <si>
    <t>Về việc tăng cường các biện pháp cấp bách phòng cháy, chữa cháy.</t>
  </si>
  <si>
    <t xml:space="preserve"> 11/01/2021</t>
  </si>
  <si>
    <t xml:space="preserve"> 08/11/2021</t>
  </si>
  <si>
    <t xml:space="preserve">12/11/2021 </t>
  </si>
  <si>
    <t xml:space="preserve">28/10/2022 </t>
  </si>
  <si>
    <t>28/10/2022</t>
  </si>
  <si>
    <t xml:space="preserve">03/3/2022 </t>
  </si>
  <si>
    <t xml:space="preserve"> 18/4/2023 </t>
  </si>
  <si>
    <t xml:space="preserve">28/11/2023 </t>
  </si>
  <si>
    <t xml:space="preserve">28/11/2023  </t>
  </si>
  <si>
    <t xml:space="preserve">08/9/2023 </t>
  </si>
  <si>
    <t xml:space="preserve">19/02/2024  </t>
  </si>
  <si>
    <t xml:space="preserve">20/9/2024  </t>
  </si>
  <si>
    <t xml:space="preserve">04/11/2024 </t>
  </si>
  <si>
    <t xml:space="preserve"> 24/01/2025</t>
  </si>
  <si>
    <t xml:space="preserve">07/3/2025 </t>
  </si>
  <si>
    <t xml:space="preserve">03/3/2025 </t>
  </si>
  <si>
    <t>Về việc đôn đốc thực hiện chỉ tiêu kế hoạch trồng rừng năm 2022.</t>
  </si>
  <si>
    <t>Về việc thành lập tổ hướng dẫn kỹ thuật, kiểm tra, đôn đốc và thực hiện nghiệm thu trồng rừng năm 2022.</t>
  </si>
  <si>
    <t>Về việc tiếp tục khắc phục tồn tại, hạn chế, nâng cao chất lượng trồng rừng thay thế trên địa bàn huyện.</t>
  </si>
  <si>
    <t>Về việc đẩy mạnh tiến độ thực hiện kế hoạch trồng rừng năm 2022</t>
  </si>
  <si>
    <t>15/4/2022</t>
  </si>
  <si>
    <t>22/6/2022</t>
  </si>
  <si>
    <t>22/8/2022</t>
  </si>
  <si>
    <t>23/9/2022</t>
  </si>
  <si>
    <t xml:space="preserve"> 1234/UBND–BQLRPH </t>
  </si>
  <si>
    <t>Về việc tăng cường thực hiện công tác quản lý, bảo vệ, phát triển rừng, trồng rừng thay thế, chi trả DVMTR trên địa bàn huyện</t>
  </si>
  <si>
    <t>Về việc tăng cường các biện pháp cấp bách phòng cháy, chữa cháy rừng trên địa bàn huyện</t>
  </si>
  <si>
    <t>Về việc tăng cường quản lý bảo vệ rừng và PCCCR trên địa bàn huyện</t>
  </si>
  <si>
    <t>Về việc tăng cường các biện pháp phòng cháy, chữa cháy trên địa bàn huyện</t>
  </si>
  <si>
    <t>Về việc thực hiện công tác theo dõi diễn biến rừng năm 2024.</t>
  </si>
  <si>
    <t>Về việc tăng cường công tác quản lý khai thác Lâm sản trên địa bàn huyện</t>
  </si>
  <si>
    <t>Kế hoạch trồngcây phân tán gắn với đề án phát triển du lịch trên địa bàn huyệnTân Uyên năm 2023</t>
  </si>
  <si>
    <t>Kế hoạch trồng cây phân tán (cây xanh đô thị, đề án du lịch)  trên địa bàn huyện Tân Uyên năm 2024</t>
  </si>
  <si>
    <t xml:space="preserve">Về việc xây dựng kế hoạch giao rừng, cho thuê rừng, chuyển mục đích sử dụng rừng sang mục đích khác </t>
  </si>
  <si>
    <t>Về việc tăng cường công tác theo dõi diễn biến rừng năm 2024</t>
  </si>
  <si>
    <t>Về việc tăng cường công tác phát triển rừng, thực hiện chính sách chi trả dịch vụ môi trường rừng</t>
  </si>
  <si>
    <t>Về việc tiếp tục đôn đốc triển khai thực hiện công tác trồng rừng năm 2024</t>
  </si>
  <si>
    <t>Về việc tiếp tục tăng cường công tác quản lý, chăm sóc, bảo vệ rừng trồng; nghiêm cấm thả rông gia súc phá hoại rừng mới trồng trên địa bàn huyện</t>
  </si>
  <si>
    <t>Về việc tăng cường công tác quản lý, bảo vệ rừng, PCCCR; đẩy nhanh tiến độ trồng rừng năm 2024, khắc phục tồn tại, hạn chế trong công tác chăm sóc rừng trồng các năm trước trên địa bàn huyện</t>
  </si>
  <si>
    <t>Về việc tăng cường triển khai thực hiện một số nhiệm vụ trong lĩnh vực lâm nghiệp trên địa bàn huyện</t>
  </si>
  <si>
    <t>Về việc đôn đốc triển khai thực hiện một số nhiệm vụ trong lĩnh vực lâm nghiệp trên địa bàn huyện</t>
  </si>
  <si>
    <t>Về việc theo dõi, cập nhật diễn biến rừng năm 2023</t>
  </si>
  <si>
    <t>Về việc theo dõi, cập nhật diễn biến rừng năm 2022 trên địa bàn huyện</t>
  </si>
  <si>
    <t>Về việc đôn đốc, tằng cường quản lý bảo vệ rừng đẩy nhanh tiến độ thực hiện trồng rừng năm 2022 trên địa bàn huyện</t>
  </si>
  <si>
    <t xml:space="preserve">Phê duyệt phương án xử lý tài sản là tang vật vi phạm hành chính bị tịch thu </t>
  </si>
  <si>
    <t>Thành lập tổ công tác triển khai, thực hiện các dự án trồng rừng, trồng cây Mắc ca trên địa bàn huyện Tân Uyên năm 2021</t>
  </si>
  <si>
    <t>Về việc chỉ đạo thực hiện một số nhiệm vụ sản xuất nông, lâm nghiệp, xây dựng NTM năm 2021</t>
  </si>
  <si>
    <t>Kế hoạch tổ chức tết trồng cây Xuân Tân Sửu năm 2021</t>
  </si>
  <si>
    <t>Về việc Bảo vệ phát triển rừng 2025</t>
  </si>
  <si>
    <t>Năm 2025 (Đến thời điểm báo cáo)</t>
  </si>
  <si>
    <t>So sánh tăng (+), giảm (-) so với giai đoạn 2015-2020</t>
  </si>
  <si>
    <t>20/5/2023</t>
  </si>
  <si>
    <t>16/3/2023</t>
  </si>
  <si>
    <t>14/4/2023</t>
  </si>
  <si>
    <t>10/10/2023</t>
  </si>
  <si>
    <t>20/10/2023</t>
  </si>
  <si>
    <t>25/10/2023</t>
  </si>
  <si>
    <t>09/11/2023</t>
  </si>
  <si>
    <t>12/12/2023</t>
  </si>
  <si>
    <t>16/01/2024</t>
  </si>
  <si>
    <t>22/01/2024</t>
  </si>
  <si>
    <t>30/01/2024</t>
  </si>
  <si>
    <t>10/5/2024</t>
  </si>
  <si>
    <t>20/5/2024</t>
  </si>
  <si>
    <t>30/7/2024</t>
  </si>
  <si>
    <t>09/10/2024</t>
  </si>
  <si>
    <t>18/12/2024</t>
  </si>
  <si>
    <t>31/12/2024</t>
  </si>
  <si>
    <t xml:space="preserve">15/01/2025 </t>
  </si>
  <si>
    <t>20/01/2025</t>
  </si>
  <si>
    <t>19/02/2025</t>
  </si>
  <si>
    <t>18/3/2025</t>
  </si>
  <si>
    <t>24/3/2025</t>
  </si>
  <si>
    <t>31/3/2025</t>
  </si>
  <si>
    <t>15/4/2025</t>
  </si>
  <si>
    <t>15/5/2025</t>
  </si>
  <si>
    <t>23/5/2025</t>
  </si>
  <si>
    <t>26/6/2025</t>
  </si>
  <si>
    <t>28/7/2025</t>
  </si>
  <si>
    <t>05/8/2025</t>
  </si>
  <si>
    <t>28/06/2023</t>
  </si>
  <si>
    <t>30/06/2023</t>
  </si>
  <si>
    <t>28/07/2023</t>
  </si>
  <si>
    <t>31/07/2023</t>
  </si>
  <si>
    <t>01/08/2023</t>
  </si>
  <si>
    <t>10/08/2023</t>
  </si>
  <si>
    <t>24/08/2023</t>
  </si>
  <si>
    <t>01/09/2023</t>
  </si>
  <si>
    <t>07/09/2023</t>
  </si>
  <si>
    <t>12/09/2023</t>
  </si>
  <si>
    <t>18/09/2023</t>
  </si>
  <si>
    <t>21/09/2023</t>
  </si>
  <si>
    <t>28/09/2023</t>
  </si>
  <si>
    <t>29/09/2023</t>
  </si>
  <si>
    <t>30/09/2023</t>
  </si>
  <si>
    <t>02/10/2023</t>
  </si>
  <si>
    <t>11/10/2023</t>
  </si>
  <si>
    <t>24/10/2023</t>
  </si>
  <si>
    <t>27/10/2023</t>
  </si>
  <si>
    <t>30/10/2023</t>
  </si>
  <si>
    <t>02/11/2023</t>
  </si>
  <si>
    <t>03/11/2023</t>
  </si>
  <si>
    <t>17/11/2023</t>
  </si>
  <si>
    <t>20/11/2023</t>
  </si>
  <si>
    <t>01/12/2023</t>
  </si>
  <si>
    <t>07/12/2023</t>
  </si>
  <si>
    <t>19/12/2023</t>
  </si>
  <si>
    <t>29/12/2023</t>
  </si>
  <si>
    <t>04/01/2024</t>
  </si>
  <si>
    <t>09/01/2024</t>
  </si>
  <si>
    <t>17/01/2024</t>
  </si>
  <si>
    <t>26/01/2024</t>
  </si>
  <si>
    <t>21/02/2024</t>
  </si>
  <si>
    <t>23/02/2024</t>
  </si>
  <si>
    <t>01/03/2024</t>
  </si>
  <si>
    <t>08/03/2024</t>
  </si>
  <si>
    <t>19/03/2024</t>
  </si>
  <si>
    <t>04/04/2024</t>
  </si>
  <si>
    <t>22/04/2024</t>
  </si>
  <si>
    <t>04/05/2024</t>
  </si>
  <si>
    <t>30/05/2024</t>
  </si>
  <si>
    <t>07/06/2024</t>
  </si>
  <si>
    <t>12/06/2024</t>
  </si>
  <si>
    <t>14/06/2024</t>
  </si>
  <si>
    <t>20/06/2024</t>
  </si>
  <si>
    <t>25/06/2024</t>
  </si>
  <si>
    <t>10/07/2024</t>
  </si>
  <si>
    <t>12/07/2024</t>
  </si>
  <si>
    <t>23/07/2024</t>
  </si>
  <si>
    <t>24/07/2024</t>
  </si>
  <si>
    <t>26/07/2024</t>
  </si>
  <si>
    <t>06/08/2024</t>
  </si>
  <si>
    <t>09/08/2024</t>
  </si>
  <si>
    <t>22/08/2024</t>
  </si>
  <si>
    <t>30/08/2024</t>
  </si>
  <si>
    <t>14/09/2024</t>
  </si>
  <si>
    <t>23/09/2024</t>
  </si>
  <si>
    <t>30/09/2024</t>
  </si>
  <si>
    <t>01/10/2024</t>
  </si>
  <si>
    <t>03/10/2024</t>
  </si>
  <si>
    <t>08/10/2024</t>
  </si>
  <si>
    <t>18/10/2024</t>
  </si>
  <si>
    <t>22/10/2024</t>
  </si>
  <si>
    <t>24/10/2024</t>
  </si>
  <si>
    <t>29/10/2024</t>
  </si>
  <si>
    <t>30/10/2024</t>
  </si>
  <si>
    <t>06/11/2024</t>
  </si>
  <si>
    <t>03/12/2024</t>
  </si>
  <si>
    <t>05/12/2024</t>
  </si>
  <si>
    <t>06/12/2024</t>
  </si>
  <si>
    <t>10/12/2024</t>
  </si>
  <si>
    <t>16/12/2024</t>
  </si>
  <si>
    <t>20/12/2024</t>
  </si>
  <si>
    <t>23/12/2024</t>
  </si>
  <si>
    <t>22/01/2025</t>
  </si>
  <si>
    <t>11/02/2025</t>
  </si>
  <si>
    <t>14/02/2025</t>
  </si>
  <si>
    <t>13/03/2025</t>
  </si>
  <si>
    <t>27/03/2025</t>
  </si>
  <si>
    <t>28/03/2025</t>
  </si>
  <si>
    <t>03/04/2025</t>
  </si>
  <si>
    <t>25/04/2025</t>
  </si>
  <si>
    <t>16/05/2025</t>
  </si>
  <si>
    <t>30/05/2025</t>
  </si>
  <si>
    <t>30/07/2025</t>
  </si>
  <si>
    <t>31/07/2025</t>
  </si>
  <si>
    <t>29/08/2025</t>
  </si>
  <si>
    <t>17/09/2025</t>
  </si>
  <si>
    <t>19/09/2025</t>
  </si>
  <si>
    <t>16/10/2025</t>
  </si>
  <si>
    <t>23/10/2025</t>
  </si>
  <si>
    <t>28/10/2025</t>
  </si>
  <si>
    <t>30/10/2025</t>
  </si>
  <si>
    <t>04/11/2025</t>
  </si>
  <si>
    <t xml:space="preserve">05/01/2021 </t>
  </si>
  <si>
    <t>26/07/2021</t>
  </si>
  <si>
    <t xml:space="preserve">12/02/2022 </t>
  </si>
  <si>
    <t xml:space="preserve">05/08/2022 </t>
  </si>
  <si>
    <t xml:space="preserve">12/09/2022 </t>
  </si>
  <si>
    <t xml:space="preserve">31/05/2023 </t>
  </si>
  <si>
    <t xml:space="preserve">19/09/2024 </t>
  </si>
  <si>
    <t xml:space="preserve">22/05/2024 </t>
  </si>
  <si>
    <t xml:space="preserve">13/01/2024 </t>
  </si>
  <si>
    <t xml:space="preserve">01/10/2024 </t>
  </si>
  <si>
    <t xml:space="preserve">06/02/2025 </t>
  </si>
  <si>
    <t xml:space="preserve">11/08/2021 </t>
  </si>
  <si>
    <t xml:space="preserve">03/12/2021 </t>
  </si>
  <si>
    <t xml:space="preserve">24/02/2022 </t>
  </si>
  <si>
    <t>29/04/2022</t>
  </si>
  <si>
    <t xml:space="preserve">31/01/2023 </t>
  </si>
  <si>
    <t xml:space="preserve">02/06/2023 </t>
  </si>
  <si>
    <t xml:space="preserve">22/06/2023 </t>
  </si>
  <si>
    <t xml:space="preserve">25/07/2023 </t>
  </si>
  <si>
    <t xml:space="preserve">03/09/2023 </t>
  </si>
  <si>
    <t xml:space="preserve">05/04/2024 </t>
  </si>
  <si>
    <t xml:space="preserve">01/05/2024 </t>
  </si>
  <si>
    <t xml:space="preserve">04/05/2024 </t>
  </si>
  <si>
    <t xml:space="preserve">01/03/2025 </t>
  </si>
  <si>
    <t xml:space="preserve">01/06/2025 </t>
  </si>
  <si>
    <t xml:space="preserve">19/02/2025 </t>
  </si>
  <si>
    <t xml:space="preserve">18/3/2025 </t>
  </si>
  <si>
    <t>17/05/2021</t>
  </si>
  <si>
    <t>21/06/2021</t>
  </si>
  <si>
    <t>30/07/2021</t>
  </si>
  <si>
    <t>16/07/2021</t>
  </si>
  <si>
    <t>01/10/2021</t>
  </si>
  <si>
    <t>13/10/2021</t>
  </si>
  <si>
    <t>27/10/2021</t>
  </si>
  <si>
    <t>28/01/2022</t>
  </si>
  <si>
    <t>14/02/2022</t>
  </si>
  <si>
    <t>22/06/2022</t>
  </si>
  <si>
    <t>05/12/2022</t>
  </si>
  <si>
    <t>21/12/2022</t>
  </si>
  <si>
    <t>30/12/2022</t>
  </si>
  <si>
    <t>16/01/2023</t>
  </si>
  <si>
    <t>17/3/2023</t>
  </si>
  <si>
    <t>20/3/2023</t>
  </si>
  <si>
    <t>24/3/2023</t>
  </si>
  <si>
    <t>30/3/2023</t>
  </si>
  <si>
    <t>19/4/2023</t>
  </si>
  <si>
    <t>15/5/2023</t>
  </si>
  <si>
    <t>24/5/2023</t>
  </si>
  <si>
    <t>31/5/2023</t>
  </si>
  <si>
    <t>21/6/2023</t>
  </si>
  <si>
    <t>15/8/2023</t>
  </si>
  <si>
    <t>21/8/2023</t>
  </si>
  <si>
    <t>29/8/2023</t>
  </si>
  <si>
    <t>13/9/2023</t>
  </si>
  <si>
    <t>15/9/2023</t>
  </si>
  <si>
    <t>21/11/2023</t>
  </si>
  <si>
    <t>27/11/2023</t>
  </si>
  <si>
    <t>22/12/2023</t>
  </si>
  <si>
    <t>25/12/2023</t>
  </si>
  <si>
    <t>26/12/2023</t>
  </si>
  <si>
    <t>18/6/2024</t>
  </si>
  <si>
    <t>20/6/2024</t>
  </si>
  <si>
    <t>21/6/2024</t>
  </si>
  <si>
    <t>25/6/2024</t>
  </si>
  <si>
    <t>28/6/2024</t>
  </si>
  <si>
    <t>26/7/2024</t>
  </si>
  <si>
    <t xml:space="preserve">04/03/2024 </t>
  </si>
  <si>
    <t xml:space="preserve">24/03/2025 </t>
  </si>
  <si>
    <t xml:space="preserve">16/07/2021 </t>
  </si>
  <si>
    <t xml:space="preserve">11/01/2021 </t>
  </si>
  <si>
    <t xml:space="preserve">18/11/2021 </t>
  </si>
  <si>
    <t xml:space="preserve">12/10/2022 </t>
  </si>
  <si>
    <t>20/09/2022</t>
  </si>
  <si>
    <t xml:space="preserve">16/01/2023 </t>
  </si>
  <si>
    <t xml:space="preserve">27/02/2023 </t>
  </si>
  <si>
    <t>6/4/2023</t>
  </si>
  <si>
    <t xml:space="preserve">4/3/2023 </t>
  </si>
  <si>
    <t xml:space="preserve">23/5/2023 </t>
  </si>
  <si>
    <t xml:space="preserve">19/4/2023 </t>
  </si>
  <si>
    <t xml:space="preserve">25/4/2023 </t>
  </si>
  <si>
    <t xml:space="preserve">27/12/2023 </t>
  </si>
  <si>
    <t xml:space="preserve">31/10/2023 </t>
  </si>
  <si>
    <t xml:space="preserve">30/05/2024 </t>
  </si>
  <si>
    <t xml:space="preserve">08/05/2024 </t>
  </si>
  <si>
    <t xml:space="preserve">23/08/2024 </t>
  </si>
  <si>
    <t>14/10/2024</t>
  </si>
  <si>
    <t xml:space="preserve">20/02/2024 </t>
  </si>
  <si>
    <t xml:space="preserve">09/08/2024 </t>
  </si>
  <si>
    <t xml:space="preserve">11/10/2024 </t>
  </si>
  <si>
    <t>08/05/2024</t>
  </si>
  <si>
    <t xml:space="preserve">19/01/2024 </t>
  </si>
  <si>
    <t xml:space="preserve">04/07/2024 </t>
  </si>
  <si>
    <t xml:space="preserve">18/01/2024 </t>
  </si>
  <si>
    <t xml:space="preserve">24/05/2024 </t>
  </si>
  <si>
    <t xml:space="preserve">16/02/2024 </t>
  </si>
  <si>
    <t xml:space="preserve">30/07/2024 </t>
  </si>
  <si>
    <t xml:space="preserve">14/05/2024 </t>
  </si>
  <si>
    <t xml:space="preserve">06/09/2024 </t>
  </si>
  <si>
    <t xml:space="preserve">04/06/2024 </t>
  </si>
  <si>
    <t xml:space="preserve">11/04/2024 </t>
  </si>
  <si>
    <t xml:space="preserve">25/09/2024 </t>
  </si>
  <si>
    <t xml:space="preserve">22/01/2025 </t>
  </si>
  <si>
    <t xml:space="preserve">26/02/2025 </t>
  </si>
  <si>
    <t xml:space="preserve">04/03/2025 </t>
  </si>
  <si>
    <t xml:space="preserve">10/03/2025 </t>
  </si>
  <si>
    <t>07/01/2021</t>
  </si>
  <si>
    <t>05/02/2021</t>
  </si>
  <si>
    <t>12/3/2021</t>
  </si>
  <si>
    <t>12/5/2021</t>
  </si>
  <si>
    <t>14/5/2021</t>
  </si>
  <si>
    <t>28/5/2021</t>
  </si>
  <si>
    <t>09/7/2021</t>
  </si>
  <si>
    <t>10/8/2021</t>
  </si>
  <si>
    <t>27/8/2021</t>
  </si>
  <si>
    <t>04/8/2021</t>
  </si>
  <si>
    <t>29/9/2021</t>
  </si>
  <si>
    <t>5/11/2021</t>
  </si>
  <si>
    <t>23/11/2021</t>
  </si>
  <si>
    <t xml:space="preserve"> 28/12/2021</t>
  </si>
  <si>
    <t>31/12/2021</t>
  </si>
  <si>
    <t>27/01/2022</t>
  </si>
  <si>
    <t>11/02/2022</t>
  </si>
  <si>
    <t>10/02/2022</t>
  </si>
  <si>
    <t>16/02/2022</t>
  </si>
  <si>
    <t>17/2/2022</t>
  </si>
  <si>
    <t>21/3/2022</t>
  </si>
  <si>
    <t>13/4/2022</t>
  </si>
  <si>
    <t>28/4/2022</t>
  </si>
  <si>
    <t xml:space="preserve"> 26/5/2022</t>
  </si>
  <si>
    <t>10/6/2022</t>
  </si>
  <si>
    <t>01/7/2022</t>
  </si>
  <si>
    <t>15/7/2022</t>
  </si>
  <si>
    <t>26/7/2022</t>
  </si>
  <si>
    <t>23/8/2022</t>
  </si>
  <si>
    <t>05/9/2022</t>
  </si>
  <si>
    <t>08/9/2022</t>
  </si>
  <si>
    <t>12/9/2022</t>
  </si>
  <si>
    <t xml:space="preserve"> 25/8/2022</t>
  </si>
  <si>
    <t>29/9/2022</t>
  </si>
  <si>
    <t xml:space="preserve"> 07/10/2022</t>
  </si>
  <si>
    <t>06/10/2022</t>
  </si>
  <si>
    <t>12/10/2022</t>
  </si>
  <si>
    <t>08/11/2022</t>
  </si>
  <si>
    <t>09/01/2023</t>
  </si>
  <si>
    <t>12/01/2023</t>
  </si>
  <si>
    <t>13/01/2023</t>
  </si>
  <si>
    <t>10/02/2023</t>
  </si>
  <si>
    <t>23/2/2023</t>
  </si>
  <si>
    <t>17/02/2023</t>
  </si>
  <si>
    <t>24/02/2023</t>
  </si>
  <si>
    <t>06/02/2023</t>
  </si>
  <si>
    <t>18/4/2023</t>
  </si>
  <si>
    <t>20/4/2023</t>
  </si>
  <si>
    <t>28/4/2023</t>
  </si>
  <si>
    <t>08/5/2023</t>
  </si>
  <si>
    <t>25/5/2023</t>
  </si>
  <si>
    <t>07/6/2023</t>
  </si>
  <si>
    <t>19/6/2023</t>
  </si>
  <si>
    <t>23/6/2023</t>
  </si>
  <si>
    <t>30/5/2023</t>
  </si>
  <si>
    <t xml:space="preserve"> 07/7/2023</t>
  </si>
  <si>
    <t>29/9/2023</t>
  </si>
  <si>
    <t>28/6/2023</t>
  </si>
  <si>
    <t>11/8/2023</t>
  </si>
  <si>
    <t>25/8/2023</t>
  </si>
  <si>
    <t>21/9/2023</t>
  </si>
  <si>
    <t>03/10/2023</t>
  </si>
  <si>
    <t>26/10/2023</t>
  </si>
  <si>
    <t>31/10/2023</t>
  </si>
  <si>
    <t>22/8/2023</t>
  </si>
  <si>
    <t>10/01/2024</t>
  </si>
  <si>
    <t>31/01/2024</t>
  </si>
  <si>
    <t>01/02/2024</t>
  </si>
  <si>
    <t>02/02/2024</t>
  </si>
  <si>
    <t>27/02/2024</t>
  </si>
  <si>
    <t xml:space="preserve">08/4/2024 </t>
  </si>
  <si>
    <t xml:space="preserve">16/4/2024 </t>
  </si>
  <si>
    <t>17/5/2024</t>
  </si>
  <si>
    <t>28/5/2024</t>
  </si>
  <si>
    <t xml:space="preserve"> 05/01/2024</t>
  </si>
  <si>
    <t xml:space="preserve"> 02/01/2024</t>
  </si>
  <si>
    <t xml:space="preserve">26/01/2024 </t>
  </si>
  <si>
    <t xml:space="preserve"> 22/02/2024</t>
  </si>
  <si>
    <t xml:space="preserve"> 07/3/2024</t>
  </si>
  <si>
    <t xml:space="preserve">05/4/2024 </t>
  </si>
  <si>
    <t>26/4/2024</t>
  </si>
  <si>
    <t>5/01/2024</t>
  </si>
  <si>
    <t>7/3/2024</t>
  </si>
  <si>
    <t>5/4/2024</t>
  </si>
  <si>
    <t>18/9/2024</t>
  </si>
  <si>
    <t>29/5/2024</t>
  </si>
  <si>
    <t>06/6/2024</t>
  </si>
  <si>
    <t>12/7/2024</t>
  </si>
  <si>
    <t xml:space="preserve"> 06/8/2024</t>
  </si>
  <si>
    <t>09/8/2024</t>
  </si>
  <si>
    <t>27/9/2024</t>
  </si>
  <si>
    <t>24/6/2024</t>
  </si>
  <si>
    <t>21/8/2024</t>
  </si>
  <si>
    <t>11/11/2024</t>
  </si>
  <si>
    <t xml:space="preserve"> 20/12/2024</t>
  </si>
  <si>
    <t>07/11/2024</t>
  </si>
  <si>
    <t>27/11/2024</t>
  </si>
  <si>
    <t>19/12/2024</t>
  </si>
  <si>
    <t>10/01/2025</t>
  </si>
  <si>
    <t xml:space="preserve"> 08/01/2025</t>
  </si>
  <si>
    <t xml:space="preserve"> 17/01/2025</t>
  </si>
  <si>
    <t>28/2/2025</t>
  </si>
  <si>
    <t xml:space="preserve"> 28/2/2025</t>
  </si>
  <si>
    <t xml:space="preserve"> 19/3/2025</t>
  </si>
  <si>
    <t xml:space="preserve"> 31/3/2025</t>
  </si>
  <si>
    <t>01/4/2025</t>
  </si>
  <si>
    <t xml:space="preserve"> 11/4/2025</t>
  </si>
  <si>
    <t>11/4/2025</t>
  </si>
  <si>
    <t>23/4/2025</t>
  </si>
  <si>
    <t>30/5/2025</t>
  </si>
  <si>
    <t xml:space="preserve"> 30/5/2025</t>
  </si>
  <si>
    <t>19/7/2021</t>
  </si>
  <si>
    <t>15/10/2021</t>
  </si>
  <si>
    <t>19/10/2022</t>
  </si>
  <si>
    <t>14/8/2023</t>
  </si>
  <si>
    <t>28/11/2023</t>
  </si>
  <si>
    <t>27/3/2024</t>
  </si>
  <si>
    <t>30/4/2024</t>
  </si>
  <si>
    <t>19/8/2024</t>
  </si>
  <si>
    <t>30/9/2024</t>
  </si>
  <si>
    <t>Phê duyệt phương án quản lý rừng bền vững giai đoạn 2021/2030 của Ban Quản lý rừng phòng hộ huyện Tân Uyên</t>
  </si>
  <si>
    <t>Chỉ thị về việc tổ chức diễn tập Ứng phó cháy rừng / tìm kiếm cứu nạn huyện Than Uyên năm 2023</t>
  </si>
  <si>
    <t>49/2024/QĐ/UBND</t>
  </si>
  <si>
    <t>Về việc sửa đổi, bổ sung một số nội dung tại Hướng dẫn số 2088/HD/SNN ngày 15/10/2021 của Sở Nông nghiệp và PTNT</t>
  </si>
  <si>
    <t>Về việc đề nghị ban hành báo cáo sơ kết kết quả thực hiện Đề án "Trồng một tỷ cây xanh giai đoạn 2021/2025"</t>
  </si>
  <si>
    <t>Đôn đốc xây dựng kế hoạch khắc phục tồn tại, hạn chế trong công tác trồng rừng giai đoạn 2015/2021</t>
  </si>
  <si>
    <t>V/v tham mưu giải trình hạn chế, bất cập trong công tác khoanh nuôi xúc tiến tái sinh tự nhiên; trồng rừng; quy hoạch rừng phòng hộ; chi trả, sử dụng tiền dịch vụ môi trường rừng giai đoạn 2021 / 2023</t>
  </si>
  <si>
    <t>Về việc phối hợp thực hiện điều tra, khảo sát xây dựng dự án phát triển mô hình nông lâm kết hợp cho phép bán tín chỉ các/bon quy mô hộ gia đình</t>
  </si>
  <si>
    <t>Về việc áp dụng tiêu chuẩn cây giống lâm nghiệp, định mức kinh tế / kỹ thuật trong trồng rừng năm 2024</t>
  </si>
  <si>
    <t>Về việc góp ý dự thảo Thông tư quy định một số nội dung về lâm nghiệp thực hiện Chương trình PTLNBV và Chương trình MTQG phát triển KTXH vùng đồng bào DTTS và MN giai đoạn 2021 / 2030</t>
  </si>
  <si>
    <t>Về việc tham gia dự thảo báo cáo đề xuất chủ trương Chương trình phát triển lâm nghiệp bền vững giai đoạn 2026/2030</t>
  </si>
  <si>
    <t>Về việc cung cấp thông tin, báo cáo đánh giá việc triển khai Chương trình quốc gia về giảm phát thải khí nhà kính thông qua hạn chế mất và suy thoái rừng; bảo tồn, nâng cao trữ lượng các/bon và quản lý bền vững tài nguyên rừng đến năm 2030</t>
  </si>
  <si>
    <t>Về việc đề nghị ban hành báo cáo kết quả thực hiện Đề án "Trồng một tỷ cây xanh giai đoạn 2021/2025"</t>
  </si>
  <si>
    <t>Về việc tăng cường công tác bảo vệ rừng và phòng cháy, chữa cháy rừng mùa khô năm 2021/2022</t>
  </si>
  <si>
    <t>Về việc triển khai thực hiện Nghị quyết số 12/2023/NQ/HĐND ngày 20/5/2023 và Quyết định số 14/2023/QĐ/UBND ngày 27/6/2023 của UBND tỉnh Lai Châu</t>
  </si>
  <si>
    <t>Về việc đôn đốc rà soát, đề xuất công trình phục vụ công tác quản lý, bảo vệ, phát triển rừng, PCCCr vào kế hoạch đầu tư trung hạn 2026/2030</t>
  </si>
  <si>
    <t>Về việc triển khai thực hiện Nghị định số 58/2024/NĐ/CP ngày 24/5/2024 của Chính phủ</t>
  </si>
  <si>
    <t>Về việc triển khai công tác bảo vệ rừng, phòng cháy chữa cháy rừng mùa khô năm 2021/2022</t>
  </si>
  <si>
    <t xml:space="preserve">04KH/BCH </t>
  </si>
  <si>
    <t>Về việc tăng cường công tác bảo vệ rừng, phòng cháy, chữa cháy rừng mùa khô năm 2022/2023</t>
  </si>
  <si>
    <t>Về việc triển khai thực hiện Thông tư số 05/2024/TT/ BNNPTNT ngày 19/4/2024 của Bộ Nông nghiệp và PTNT</t>
  </si>
  <si>
    <t>Về việc triển khai thực hiện Nghị định số 91/2024/NĐ/CP ngày 18/7/2024 của Chính phủ</t>
  </si>
  <si>
    <t>Về việc triển khai thực hiện Quyết định số 895/QĐ/TTg ngày 24/8/2024 của Thủ tướng Chính phủ</t>
  </si>
  <si>
    <t>Về việc tăng cường công tác bảo vệ rừng, PCCCR mùa khô năm 2022/2023</t>
  </si>
  <si>
    <t>Quyết định ban hành quy chế hoạt động của Ban Chỉ đạo thực hiện Chương trình phát triển Lâm nghiệp bền vững huyện Tân Uyên giai đoạn 2021/2025</t>
  </si>
  <si>
    <t xml:space="preserve"> 705QĐ/UBND </t>
  </si>
  <si>
    <t>Kế hoạch kiểm tra công tác quản lý, bảo vệ rừng và phòng cháy, chữa cháy rừng mùa khô năm 2024/2025</t>
  </si>
  <si>
    <t>Về việc triển khai thực hiện khắc phục những hạn chế được chỉ ra tại Báo cáo số 548/BC/HĐND ngày 26/11/2024 củaHội đồng nhân dân tỉnh Lai Châu</t>
  </si>
  <si>
    <t>Về Ban hành quy chế làm việc của ban Chỉ đạo Chương trình mục tiêu phát triển lâm nghiệp bền vững giai đoạn 2021/ 2025</t>
  </si>
  <si>
    <t>Kế hoạch phát triển rừng bền vững giai đoạn 2021/2025 định hướng đến 2030</t>
  </si>
  <si>
    <t>22/03/2021</t>
  </si>
  <si>
    <t>31/05/2021</t>
  </si>
  <si>
    <t>09/07/2021</t>
  </si>
  <si>
    <t>01/12/2022</t>
  </si>
  <si>
    <t>23/02/2023</t>
  </si>
  <si>
    <t>19/04/2023</t>
  </si>
  <si>
    <t>05/05/2021</t>
  </si>
  <si>
    <t>25/01/2022</t>
  </si>
  <si>
    <t>10/10/2022</t>
  </si>
  <si>
    <t>15/12/2022</t>
  </si>
  <si>
    <t>06/01/2023</t>
  </si>
  <si>
    <t>01/02/2023</t>
  </si>
  <si>
    <t>21/02/2023</t>
  </si>
  <si>
    <t>10/04/2023</t>
  </si>
  <si>
    <t>30/04/2023</t>
  </si>
  <si>
    <t>18/05/2023</t>
  </si>
  <si>
    <t>19/05/2023</t>
  </si>
  <si>
    <t>25/05/2023</t>
  </si>
  <si>
    <t>31/05/2023</t>
  </si>
  <si>
    <t>19/06/2023</t>
  </si>
  <si>
    <t>29/04/2021</t>
  </si>
  <si>
    <t>17/11/2021</t>
  </si>
  <si>
    <t>23/01/2025</t>
  </si>
  <si>
    <t>10/01/2021</t>
  </si>
  <si>
    <t>12/02/2021</t>
  </si>
  <si>
    <t>18/06/2021</t>
  </si>
  <si>
    <t>07/08/2021</t>
  </si>
  <si>
    <t>12/10/2021</t>
  </si>
  <si>
    <t>03/03/2022</t>
  </si>
  <si>
    <t>04/08/2022</t>
  </si>
  <si>
    <t>03/01/2023</t>
  </si>
  <si>
    <t>08/02/2023</t>
  </si>
  <si>
    <t>08/05/2023</t>
  </si>
  <si>
    <t>06/06/2023</t>
  </si>
  <si>
    <t>03/09/2023</t>
  </si>
  <si>
    <t>08/09/2023</t>
  </si>
  <si>
    <t>08/11/2023</t>
  </si>
  <si>
    <t>11/12/2023</t>
  </si>
  <si>
    <t>02/01/2024</t>
  </si>
  <si>
    <t>07/01/2024</t>
  </si>
  <si>
    <t>07/02/2024</t>
  </si>
  <si>
    <t>05/03/2024</t>
  </si>
  <si>
    <t>06/04/2024</t>
  </si>
  <si>
    <t>01/05/2024</t>
  </si>
  <si>
    <t>04/08/2024</t>
  </si>
  <si>
    <t>05/09/2024</t>
  </si>
  <si>
    <t>04/10/2024</t>
  </si>
  <si>
    <t>05/10/2024</t>
  </si>
  <si>
    <t>01/11/2021</t>
  </si>
  <si>
    <t>25/08/2021</t>
  </si>
  <si>
    <t>24/01/2025</t>
  </si>
  <si>
    <t>25/05/2021</t>
  </si>
  <si>
    <t>13/09/2021</t>
  </si>
  <si>
    <t>28/02/2023</t>
  </si>
  <si>
    <t>Tăng cường công tác quản lý, chăm sóc, bảo vệ rừng trồng; nghiêm cấm thả rông gia súc phá hoại rừng mới trồng trên địa bàn huyện</t>
  </si>
  <si>
    <t xml:space="preserve"> 20/01/2025</t>
  </si>
  <si>
    <t>30/09/2021</t>
  </si>
  <si>
    <t>09/06/2022</t>
  </si>
  <si>
    <t>25/06/2021</t>
  </si>
  <si>
    <t>03/04/2022</t>
  </si>
  <si>
    <t>08/08/2023</t>
  </si>
  <si>
    <t>01/09/2024</t>
  </si>
  <si>
    <t>04/12/2024</t>
  </si>
  <si>
    <t>06/06/2024</t>
  </si>
  <si>
    <t>21/01/2025</t>
  </si>
  <si>
    <t>Ngày ban hành</t>
  </si>
  <si>
    <t>Cơ sở sản xuất và cung ứng nước sạch (10 cơ sở)</t>
  </si>
  <si>
    <t>Cơ sở sản xuất công nghiệp (01 cơ sở)</t>
  </si>
  <si>
    <t>Cơ sở sản xuất thủy điện (61 cơ sở)</t>
  </si>
  <si>
    <t>Nội dung</t>
  </si>
  <si>
    <t>Xã Mường Kim</t>
  </si>
  <si>
    <t>Xã Khoen On</t>
  </si>
  <si>
    <t xml:space="preserve"> Xã Than Uyên</t>
  </si>
  <si>
    <t>Xã Mường Than</t>
  </si>
  <si>
    <t>Xã Pắc Ta</t>
  </si>
  <si>
    <t xml:space="preserve"> Xã Nậm Sỏ</t>
  </si>
  <si>
    <t xml:space="preserve"> Xã Tân Uyên</t>
  </si>
  <si>
    <t xml:space="preserve"> Xã Mường Khoa</t>
  </si>
  <si>
    <t>Xã Bản Bo</t>
  </si>
  <si>
    <t xml:space="preserve"> Xã Bình Lư</t>
  </si>
  <si>
    <t xml:space="preserve"> Xã Tả Lèng</t>
  </si>
  <si>
    <t xml:space="preserve"> Xã Khun Há</t>
  </si>
  <si>
    <t>Phường Đoàn Kết</t>
  </si>
  <si>
    <t xml:space="preserve"> Xã Sin Suối Hồ</t>
  </si>
  <si>
    <t>Xã Phong Thổ</t>
  </si>
  <si>
    <t>Xã Dào San</t>
  </si>
  <si>
    <t>Xã Sì Lở Lầu</t>
  </si>
  <si>
    <t xml:space="preserve"> Xã Khổng Lào</t>
  </si>
  <si>
    <t xml:space="preserve"> Xã Tủa Sín Chải</t>
  </si>
  <si>
    <t xml:space="preserve"> Xã  Sìn Hồ</t>
  </si>
  <si>
    <t>Xã Hồng Thu</t>
  </si>
  <si>
    <t>Xã Nậm Tăm</t>
  </si>
  <si>
    <t>Xã Pu Sam Cáp</t>
  </si>
  <si>
    <t>Xã Nậm Cuổi</t>
  </si>
  <si>
    <t>Xã Nậm Mạ</t>
  </si>
  <si>
    <t>Xã Lê Lợi</t>
  </si>
  <si>
    <t>Xã Nậm Hàng</t>
  </si>
  <si>
    <t>Xã Mường Mô</t>
  </si>
  <si>
    <t>Xã Hua Bum</t>
  </si>
  <si>
    <t>Xã Pa Tần</t>
  </si>
  <si>
    <t xml:space="preserve"> Xã Bum Nưa</t>
  </si>
  <si>
    <t>Xã Bum Tở</t>
  </si>
  <si>
    <t>Xã Mường Tè</t>
  </si>
  <si>
    <t>Xã Thu Lũm</t>
  </si>
  <si>
    <t>Xã Pa Ủ</t>
  </si>
  <si>
    <t>Xã Tà Tổng</t>
  </si>
  <si>
    <t xml:space="preserve"> Xã Mù Cả</t>
  </si>
  <si>
    <t>A</t>
  </si>
  <si>
    <t>Trồng rừng sản xuất bằng loài cây Quế</t>
  </si>
  <si>
    <t>Diện tích do Ban Quản lý rừng phòng hộ thực hiện</t>
  </si>
  <si>
    <t>Diện tích do Doanh nghiệp, HTX thực hiện</t>
  </si>
  <si>
    <t>Hộ gia đình, cá nhân tự thực hiện không sử dụng kinh phí hỗ trợ của nhà nước</t>
  </si>
  <si>
    <t>Trồng rừng sản xuất bằng loài cây trồng lâm nghiệp khác</t>
  </si>
  <si>
    <t>Diện tích do hộ gia đình, cá nhân tự thực hiện không sử dụng kinh phí hỗ trợ của nhà nước</t>
  </si>
  <si>
    <t>Trồng rừng phòng hộ (diện tích do BQLRPH thực hiện)</t>
  </si>
  <si>
    <t>B</t>
  </si>
  <si>
    <t>CHI TIẾT TỪNG NĂM</t>
  </si>
  <si>
    <t xml:space="preserve">Trồng rừng sản xuất </t>
  </si>
  <si>
    <t xml:space="preserve">Trồng rừng sản xuất loài cây lâm nghiệp khác </t>
  </si>
  <si>
    <t>Trồng rừng sản xuất</t>
  </si>
  <si>
    <t>NĂM 2024</t>
  </si>
  <si>
    <t>NĂM 2025</t>
  </si>
  <si>
    <t>Trồng rừng cây lâm nghiệp khác</t>
  </si>
  <si>
    <t>Trồng rừng sản xuất bằng loài cây lâm nghiệp khác</t>
  </si>
  <si>
    <t>Quản lý, bảo vệ tốt diện tích rừng hiện có và diện tích rừng tăng thêm hằng năm (không tính diện tích cây Cao su)</t>
  </si>
  <si>
    <t>Kết quả giải ngân theo các năm (triệu đồng)</t>
  </si>
  <si>
    <t>Mức độ hoàn thành kế hoạch giao theo giai đoạn (%)</t>
  </si>
  <si>
    <t xml:space="preserve">Nguồn vốn ngân sách Trung ương </t>
  </si>
  <si>
    <t>Chương trình phát triển lâm nghiệp bền vững</t>
  </si>
  <si>
    <t>Nguồn vốn ngân sách địa phương</t>
  </si>
  <si>
    <t>Nguồn vốn trồng rừng thay thế</t>
  </si>
  <si>
    <t>Nguồn vốn sự nghiệp</t>
  </si>
  <si>
    <t>Nguồn vốn đầu tư</t>
  </si>
  <si>
    <t>Tổng kế hoạch vốn giai đoạn 2021-2025 (triệu đồng)</t>
  </si>
  <si>
    <t>Nguồn vốn ngân sách nhà nước</t>
  </si>
  <si>
    <t>KHOANH NUÔI XÚC TIẾN TÁI SINH TỰ NHIÊN</t>
  </si>
  <si>
    <t>Mở mới đường lâm nghiệp vào khu trồng rừng Quế, gỗ lớn thực hiện đề án phát triển rừng bền vững (nguồn vốn đầu tư công trung hạn 2022-2025)</t>
  </si>
  <si>
    <r>
      <t>M</t>
    </r>
    <r>
      <rPr>
        <b/>
        <vertAlign val="superscript"/>
        <sz val="12"/>
        <rFont val="Times New Roman"/>
        <family val="1"/>
      </rPr>
      <t>3</t>
    </r>
  </si>
  <si>
    <t>Tổng giai đoạn 2021-2025</t>
  </si>
  <si>
    <t>(12)=(11)-(4)</t>
  </si>
  <si>
    <t>Bình quân năm giai đoạn 2021-2025</t>
  </si>
  <si>
    <t>(11)=(10)/5</t>
  </si>
  <si>
    <t>08/2021/NQ-HĐND</t>
  </si>
  <si>
    <t>12/2023/NQ-HĐND</t>
  </si>
  <si>
    <t xml:space="preserve">4354/UBND-KTN </t>
  </si>
  <si>
    <t xml:space="preserve">4121/UBND-KTN </t>
  </si>
  <si>
    <t xml:space="preserve">3223/UBND-KTN </t>
  </si>
  <si>
    <t>821/QĐ-UBND</t>
  </si>
  <si>
    <t>2310/UBND-KTN</t>
  </si>
  <si>
    <t>671/QĐ-UBND</t>
  </si>
  <si>
    <t>1335/UBND-KTN</t>
  </si>
  <si>
    <t xml:space="preserve">1148/UBND-KTN </t>
  </si>
  <si>
    <t xml:space="preserve">709/UBND-KTN </t>
  </si>
  <si>
    <t xml:space="preserve">327/UBND-KTN </t>
  </si>
  <si>
    <t xml:space="preserve">256/UBND-KTN </t>
  </si>
  <si>
    <t>5384/UBND-KTN</t>
  </si>
  <si>
    <t xml:space="preserve">5137/UBND-KTN </t>
  </si>
  <si>
    <t>Phê duyệt hồ sơ điều chỉnh thiết kế kỹ thuật, dự toán trồng rừng sản xuất cây Quế năm 2025 trên địa bàn huyện Tân Uyên</t>
  </si>
  <si>
    <t>865/KH-UBND</t>
  </si>
  <si>
    <t>422/QĐ-UBND</t>
  </si>
  <si>
    <t>1194/UBND-KTN</t>
  </si>
  <si>
    <t>1484/UBND-KTN</t>
  </si>
  <si>
    <t>1878/UBND-KTN</t>
  </si>
  <si>
    <t>1954/UBND-KTN</t>
  </si>
  <si>
    <t>816/QĐ-UBND</t>
  </si>
  <si>
    <t>13/CT-UBND</t>
  </si>
  <si>
    <t>3036/KH-UBND</t>
  </si>
  <si>
    <t>580/QĐ-UBND</t>
  </si>
  <si>
    <t>2985/KH-UBND</t>
  </si>
  <si>
    <t>3010/UBND-KTN</t>
  </si>
  <si>
    <t>4516/UBND-KTN</t>
  </si>
  <si>
    <t>3004/QĐ-UBND</t>
  </si>
  <si>
    <t>2987/QĐ-UBND</t>
  </si>
  <si>
    <t>3005/QĐ-UBND</t>
  </si>
  <si>
    <t>3003/QĐ-UBND</t>
  </si>
  <si>
    <t>3001/QĐ-UBND</t>
  </si>
  <si>
    <t>3006/QĐ-UBND</t>
  </si>
  <si>
    <t>3000/QĐ-UBND</t>
  </si>
  <si>
    <t>98/UBND-KTN</t>
  </si>
  <si>
    <t>489/UBND-KTN</t>
  </si>
  <si>
    <t>567/UBND-KTN</t>
  </si>
  <si>
    <t>02/KH-BCH</t>
  </si>
  <si>
    <t>02/CĐ-UBND</t>
  </si>
  <si>
    <t>583/QĐ-UBND</t>
  </si>
  <si>
    <t>03/CĐ-UBND</t>
  </si>
  <si>
    <t>1415/UBND-KTN</t>
  </si>
  <si>
    <t>1531/UBND-KTN</t>
  </si>
  <si>
    <t>1842/UBND-TH</t>
  </si>
  <si>
    <t>817/QĐ-UBND</t>
  </si>
  <si>
    <t>826/QĐ-UBND</t>
  </si>
  <si>
    <t>2532/UBND-KTN</t>
  </si>
  <si>
    <t>09/CT-UBND</t>
  </si>
  <si>
    <t>3033/UBND-KTN</t>
  </si>
  <si>
    <t>1584/QĐ-UBND</t>
  </si>
  <si>
    <t xml:space="preserve">534/TTr-BCSĐ </t>
  </si>
  <si>
    <t>4027/UBND-KTN</t>
  </si>
  <si>
    <t>566/TTr-BCSĐ</t>
  </si>
  <si>
    <t>4332/UBND-KTN</t>
  </si>
  <si>
    <t>11/CT-UBND</t>
  </si>
  <si>
    <t>01/QĐ-BCH</t>
  </si>
  <si>
    <t>678/TTr-BCSĐ</t>
  </si>
  <si>
    <t>03/QĐ-UBND</t>
  </si>
  <si>
    <t>310/UBND-KTN</t>
  </si>
  <si>
    <t xml:space="preserve">392/KH-UBND </t>
  </si>
  <si>
    <t>1739/KH-UBND</t>
  </si>
  <si>
    <t>1869/UBND-KTN</t>
  </si>
  <si>
    <t>2983/UBND-KTN</t>
  </si>
  <si>
    <t>1230/UBND-KTN</t>
  </si>
  <si>
    <t>300/SNN-KL</t>
  </si>
  <si>
    <t>365/TTr-SNN</t>
  </si>
  <si>
    <t>129/KH-ĐU</t>
  </si>
  <si>
    <t>632/TTr-SNN</t>
  </si>
  <si>
    <t>138/KH-ĐU</t>
  </si>
  <si>
    <t>139/KH-ĐU</t>
  </si>
  <si>
    <t>163/CV-ĐU</t>
  </si>
  <si>
    <t>1094/SNN-KL</t>
  </si>
  <si>
    <t>175/CV-ĐU</t>
  </si>
  <si>
    <t>1296/SNN-KHTC</t>
  </si>
  <si>
    <t>1326/SNN-KL</t>
  </si>
  <si>
    <t>2023/SNN-KL</t>
  </si>
  <si>
    <t>2088/HD-SNN</t>
  </si>
  <si>
    <t>187/KH-SNN</t>
  </si>
  <si>
    <t>674/SNN-KL</t>
  </si>
  <si>
    <t>721/SNN-KL</t>
  </si>
  <si>
    <t>925/SNN-KHTC</t>
  </si>
  <si>
    <t>988/SNN-KL</t>
  </si>
  <si>
    <t>1271/SNN-KL</t>
  </si>
  <si>
    <t>1642/SNN-KL</t>
  </si>
  <si>
    <t>1812/SNN-KL</t>
  </si>
  <si>
    <t>2100/HD-SNN</t>
  </si>
  <si>
    <t>2117/SNN-KL</t>
  </si>
  <si>
    <t>2731/KH-SNN</t>
  </si>
  <si>
    <t>24/SNN-KL</t>
  </si>
  <si>
    <t>160/SNN-KL</t>
  </si>
  <si>
    <t>309/SNN-KL</t>
  </si>
  <si>
    <t>319/SNN-KL</t>
  </si>
  <si>
    <t>769/SNN-KL</t>
  </si>
  <si>
    <t>873/SNN-KL</t>
  </si>
  <si>
    <t>1007/SNN-KL</t>
  </si>
  <si>
    <t>1013/SNN-KL</t>
  </si>
  <si>
    <t>1015/SNN-KL</t>
  </si>
  <si>
    <t>1019/SNN-KL</t>
  </si>
  <si>
    <t>1060/SNN-KL</t>
  </si>
  <si>
    <t>1105/SNN-KL</t>
  </si>
  <si>
    <t>1285/SNN-KL</t>
  </si>
  <si>
    <t>1348/SNN-KL</t>
  </si>
  <si>
    <t>1380/BC-SNN</t>
  </si>
  <si>
    <t>1612/SNN-KL</t>
  </si>
  <si>
    <t>1619/SNN-KL</t>
  </si>
  <si>
    <t>1631/SNN-KL</t>
  </si>
  <si>
    <t>1718/SNN-KL</t>
  </si>
  <si>
    <t>1850/SNN-KL</t>
  </si>
  <si>
    <t>1927/TTR-SNN</t>
  </si>
  <si>
    <t>1958/SNN-KL</t>
  </si>
  <si>
    <t>1989/SNN-KL</t>
  </si>
  <si>
    <t>2036/SNN-KL</t>
  </si>
  <si>
    <t>2083/SNN-KL</t>
  </si>
  <si>
    <t>2135/SNN-KL</t>
  </si>
  <si>
    <t>2144/SNN-KL</t>
  </si>
  <si>
    <t>2152/SNN-KL</t>
  </si>
  <si>
    <t>2160/SNN-KL</t>
  </si>
  <si>
    <t>2155/SNN-KL</t>
  </si>
  <si>
    <t>2237/SNN-KL</t>
  </si>
  <si>
    <t>2231/SNN-KL</t>
  </si>
  <si>
    <t>2275/SNN-KL</t>
  </si>
  <si>
    <t>2349/SNN-KL</t>
  </si>
  <si>
    <t>2360/SNN-KL</t>
  </si>
  <si>
    <t>2388/SNN-KL</t>
  </si>
  <si>
    <t>2376/BC-SNN</t>
  </si>
  <si>
    <t>2412A/SNN-KL</t>
  </si>
  <si>
    <t>2424/SNN-KL</t>
  </si>
  <si>
    <t>2459/SNN-KL</t>
  </si>
  <si>
    <t>2476/SNN-KL</t>
  </si>
  <si>
    <t>2482/SNN-KL</t>
  </si>
  <si>
    <t>2628/SNN-KL</t>
  </si>
  <si>
    <t>2627/SNN-KL</t>
  </si>
  <si>
    <t>2643/TTR-SNN</t>
  </si>
  <si>
    <t>2663/SNN-KL</t>
  </si>
  <si>
    <t>2768/SNN-KL</t>
  </si>
  <si>
    <t>2822/SNN-KL</t>
  </si>
  <si>
    <t>2949/SNN-KL</t>
  </si>
  <si>
    <t>3057/BC-SNN</t>
  </si>
  <si>
    <t>14/SNN-KL</t>
  </si>
  <si>
    <t>37/SNN-KL</t>
  </si>
  <si>
    <t>106/SNN-KL</t>
  </si>
  <si>
    <t>137/SNN-KL</t>
  </si>
  <si>
    <t>195/SNN-KL</t>
  </si>
  <si>
    <t>324/SNN-KL</t>
  </si>
  <si>
    <t>335/SNN-KL</t>
  </si>
  <si>
    <t>385/SNN-KL</t>
  </si>
  <si>
    <t>448/SNN-KL</t>
  </si>
  <si>
    <t>537/SNN-KL</t>
  </si>
  <si>
    <t>695/SNN-KL</t>
  </si>
  <si>
    <t>841/SNN-KL</t>
  </si>
  <si>
    <t>931/SNN-KL</t>
  </si>
  <si>
    <t>1130/SNN-KL</t>
  </si>
  <si>
    <t>1233/SNN-KL</t>
  </si>
  <si>
    <t>1284/SNN-KL</t>
  </si>
  <si>
    <t>1314/SNN-KL</t>
  </si>
  <si>
    <t>1372/SNN-KL</t>
  </si>
  <si>
    <t>1415/SNN-KL</t>
  </si>
  <si>
    <t>1565/KH-SNN</t>
  </si>
  <si>
    <t>1577/SNN-KL</t>
  </si>
  <si>
    <t>1656/SNN-KL</t>
  </si>
  <si>
    <t>1663/SNN-KL</t>
  </si>
  <si>
    <t>1662/KH-SNN</t>
  </si>
  <si>
    <t>1682/SNN-KL</t>
  </si>
  <si>
    <t>1771/SNN-KL</t>
  </si>
  <si>
    <t>1802/SNN-KL</t>
  </si>
  <si>
    <t>1803/SNN-KL</t>
  </si>
  <si>
    <t>1908/SNN-KL</t>
  </si>
  <si>
    <t>2001/SNN-KL</t>
  </si>
  <si>
    <t>2111/SNN-KL</t>
  </si>
  <si>
    <t>2180/SNN-KL</t>
  </si>
  <si>
    <t>2255/SNN-KL</t>
  </si>
  <si>
    <t>2264/SNN-KL</t>
  </si>
  <si>
    <t>2296/SNN-KL</t>
  </si>
  <si>
    <t>2342/SNN-KL</t>
  </si>
  <si>
    <t>2442/SNN-KL</t>
  </si>
  <si>
    <t>2436/SNN-KL</t>
  </si>
  <si>
    <t>2464/SNN-KL</t>
  </si>
  <si>
    <t>2499/SNN-KL</t>
  </si>
  <si>
    <t>2533/SNN-KL</t>
  </si>
  <si>
    <t>2550/BC-SNN</t>
  </si>
  <si>
    <t>2606/SNN-KL</t>
  </si>
  <si>
    <t>2866/SNN-KL</t>
  </si>
  <si>
    <t>2880/SNN-KL</t>
  </si>
  <si>
    <t>2909/SNN-KL</t>
  </si>
  <si>
    <t>2942/SNN-KL</t>
  </si>
  <si>
    <t>2986/SNN-KL</t>
  </si>
  <si>
    <t>3058/SNN-KL</t>
  </si>
  <si>
    <t>3071/SNN-KL</t>
  </si>
  <si>
    <t>3112/SNN-KL</t>
  </si>
  <si>
    <t>3120/SNN-KL</t>
  </si>
  <si>
    <t>153/SNN-KL</t>
  </si>
  <si>
    <t>275/SNN-KL</t>
  </si>
  <si>
    <t>343/BC-SNN</t>
  </si>
  <si>
    <t>151/SNNMT-KL</t>
  </si>
  <si>
    <t>356/SNNMT-KL</t>
  </si>
  <si>
    <t>376/SNNMT-KL</t>
  </si>
  <si>
    <t>380/BC-SNNMT</t>
  </si>
  <si>
    <t>492/SNNMT-KL</t>
  </si>
  <si>
    <t>825/SNNMT-KL</t>
  </si>
  <si>
    <t>1192/KH-SNNMT</t>
  </si>
  <si>
    <t>1451/SNNMT-KL</t>
  </si>
  <si>
    <t>2757/SNNMT-KL</t>
  </si>
  <si>
    <t>2788/KH-SNNMT</t>
  </si>
  <si>
    <t>3443/SNNMT-KL</t>
  </si>
  <si>
    <t>3742/SNNMT-KL</t>
  </si>
  <si>
    <t>3792/SNNMT-KL</t>
  </si>
  <si>
    <t>4413/SNNMT-KL</t>
  </si>
  <si>
    <t>4591/SNNMT-KL</t>
  </si>
  <si>
    <t>4721/SNNMT-KL</t>
  </si>
  <si>
    <t>4797/SNNMT-KL</t>
  </si>
  <si>
    <t>4913/SNNMT-KL</t>
  </si>
  <si>
    <t xml:space="preserve">08/CV-UBND </t>
  </si>
  <si>
    <t>714/UBND-TH</t>
  </si>
  <si>
    <t xml:space="preserve">1362/KH-UBND </t>
  </si>
  <si>
    <t>58/QĐ-UBND</t>
  </si>
  <si>
    <t>59/QĐ-UBND</t>
  </si>
  <si>
    <t>2110/QĐ-UBND</t>
  </si>
  <si>
    <t xml:space="preserve">228/CV-UBND </t>
  </si>
  <si>
    <t xml:space="preserve">1565/UBND-TH </t>
  </si>
  <si>
    <t xml:space="preserve">1832/UBND - TH </t>
  </si>
  <si>
    <t xml:space="preserve">981/KH-UBND </t>
  </si>
  <si>
    <t xml:space="preserve">2778/UBND-TH </t>
  </si>
  <si>
    <t xml:space="preserve">1315/UBND-TH </t>
  </si>
  <si>
    <t xml:space="preserve">200/KH-BCH </t>
  </si>
  <si>
    <t xml:space="preserve">3292/UBND-TH </t>
  </si>
  <si>
    <t>35/QĐ-UBND</t>
  </si>
  <si>
    <t xml:space="preserve">277/UBND-TH </t>
  </si>
  <si>
    <t xml:space="preserve">04/CT-HU </t>
  </si>
  <si>
    <t xml:space="preserve">06/CTr-HU </t>
  </si>
  <si>
    <t xml:space="preserve">594/QĐ-HU </t>
  </si>
  <si>
    <t xml:space="preserve">308/KH-UBND </t>
  </si>
  <si>
    <t xml:space="preserve">713/QĐ-UBND </t>
  </si>
  <si>
    <t xml:space="preserve">1091/CT-UBND </t>
  </si>
  <si>
    <t xml:space="preserve">408/KH-UBND </t>
  </si>
  <si>
    <t xml:space="preserve">343/KH-UBND </t>
  </si>
  <si>
    <t>01/TB-BCĐ</t>
  </si>
  <si>
    <t xml:space="preserve">745/QĐ-HU </t>
  </si>
  <si>
    <t>01/QC-BCĐ</t>
  </si>
  <si>
    <t xml:space="preserve">134/KH-UBND </t>
  </si>
  <si>
    <t xml:space="preserve">752/CV-HU </t>
  </si>
  <si>
    <t xml:space="preserve">904/CV-HU </t>
  </si>
  <si>
    <t xml:space="preserve">02/KH-BCĐ </t>
  </si>
  <si>
    <t xml:space="preserve">442/UBND-NN </t>
  </si>
  <si>
    <t xml:space="preserve">1021/KH-UBND </t>
  </si>
  <si>
    <t xml:space="preserve">22/KH-UBND </t>
  </si>
  <si>
    <t xml:space="preserve">776/UBND-TH </t>
  </si>
  <si>
    <t>50/QĐ-UBND</t>
  </si>
  <si>
    <t xml:space="preserve">08/UBND-NN </t>
  </si>
  <si>
    <t xml:space="preserve">29/KH-UBND </t>
  </si>
  <si>
    <t xml:space="preserve">382/UBND-KL </t>
  </si>
  <si>
    <t xml:space="preserve">310/QĐ-UBND </t>
  </si>
  <si>
    <t>64/KH-HU</t>
  </si>
  <si>
    <t>2304/QĐ-UBND</t>
  </si>
  <si>
    <t xml:space="preserve">2923/KH-UBND </t>
  </si>
  <si>
    <t xml:space="preserve">1043/UBND-NN </t>
  </si>
  <si>
    <t>1346/KH-UBND</t>
  </si>
  <si>
    <t>1368/UBND-NN</t>
  </si>
  <si>
    <t>1625/QĐ-UBND</t>
  </si>
  <si>
    <t>1613/UBND-NN</t>
  </si>
  <si>
    <t>1511/QĐ-UBND</t>
  </si>
  <si>
    <t xml:space="preserve"> 2304/QĐ- UBND </t>
  </si>
  <si>
    <t>3010/UBND-HKL</t>
  </si>
  <si>
    <t>2425/UBND-KL</t>
  </si>
  <si>
    <t>2487/QĐ-BCH</t>
  </si>
  <si>
    <t>53/KH-UBND</t>
  </si>
  <si>
    <t>66/KH-BCH</t>
  </si>
  <si>
    <t>1325/QĐ-UBND</t>
  </si>
  <si>
    <t>1326/QĐ-UBND</t>
  </si>
  <si>
    <t>972/UBND-NN</t>
  </si>
  <si>
    <t xml:space="preserve">355/KH-UBND </t>
  </si>
  <si>
    <t>365/KH-UBND</t>
  </si>
  <si>
    <t>381/KH-UBND</t>
  </si>
  <si>
    <t>382/KH-UBND</t>
  </si>
  <si>
    <t>70/UBND-NN</t>
  </si>
  <si>
    <t>290/UBND-NN</t>
  </si>
  <si>
    <t>1190/UBND-NN</t>
  </si>
  <si>
    <t>395/UBND-NN</t>
  </si>
  <si>
    <t>113/KH-UBND</t>
  </si>
  <si>
    <t>01/CĐ-UBND</t>
  </si>
  <si>
    <t>471/UBND-VP</t>
  </si>
  <si>
    <t>727/QĐ-UBND</t>
  </si>
  <si>
    <t>790/QĐ-UBND</t>
  </si>
  <si>
    <t>783/UBND-NN</t>
  </si>
  <si>
    <t>830a/UBND-NN</t>
  </si>
  <si>
    <t>915/QĐ-UBND</t>
  </si>
  <si>
    <t>1478/QĐ-UBND</t>
  </si>
  <si>
    <t>1278/UBND-NN</t>
  </si>
  <si>
    <t>1282/UBND-NN</t>
  </si>
  <si>
    <t>1308/UBND-NN</t>
  </si>
  <si>
    <t>1356/UBND-NN</t>
  </si>
  <si>
    <t>344/UBND-NN</t>
  </si>
  <si>
    <t>1230/UBND-NN</t>
  </si>
  <si>
    <t>1434/UBND-NN</t>
  </si>
  <si>
    <t>1460/UBND-NN</t>
  </si>
  <si>
    <t>1243/UBND-NN</t>
  </si>
  <si>
    <t>1825/UBND-NN</t>
  </si>
  <si>
    <t>1854/UBND-NN</t>
  </si>
  <si>
    <t>1991/UBND-NN</t>
  </si>
  <si>
    <t>1928/UBND-NN</t>
  </si>
  <si>
    <t>2002/UBND-NN</t>
  </si>
  <si>
    <t>2015/UBND-NN</t>
  </si>
  <si>
    <t>74/KH-UBND</t>
  </si>
  <si>
    <t>1149/UBND-NN</t>
  </si>
  <si>
    <t>01/KH-BCH</t>
  </si>
  <si>
    <t>221/KH-UBND</t>
  </si>
  <si>
    <t>149a/KH-UBND</t>
  </si>
  <si>
    <t>1217/QĐ-UBND</t>
  </si>
  <si>
    <t>12/QĐ-UBND</t>
  </si>
  <si>
    <t>164/KH-UBND</t>
  </si>
  <si>
    <t>1065/UBND-NN</t>
  </si>
  <si>
    <t>1092/UBND-NN</t>
  </si>
  <si>
    <t>1095/UBND-NN</t>
  </si>
  <si>
    <t>1106/UBND-NN</t>
  </si>
  <si>
    <t>1109/UBND-NN</t>
  </si>
  <si>
    <t>1110/UBND-NN</t>
  </si>
  <si>
    <t>1143/UBND-NN</t>
  </si>
  <si>
    <t>1344/UBND-NN</t>
  </si>
  <si>
    <t>570/UBND-HKL</t>
  </si>
  <si>
    <t>782/UBND-NN</t>
  </si>
  <si>
    <t>589/UBND-NN</t>
  </si>
  <si>
    <t>790/UBND-NN</t>
  </si>
  <si>
    <t>73/QĐ-UBND</t>
  </si>
  <si>
    <t>1210/QĐ-HU</t>
  </si>
  <si>
    <t>1459/UBND-NN</t>
  </si>
  <si>
    <t>11/QĐ-UBND</t>
  </si>
  <si>
    <t>47/KH-HU</t>
  </si>
  <si>
    <t>638/KH-UBND</t>
  </si>
  <si>
    <t>682/KH-UBND</t>
  </si>
  <si>
    <t>1246/CT-UBND</t>
  </si>
  <si>
    <t>104/KH-UBND</t>
  </si>
  <si>
    <t>228/KH-UBND</t>
  </si>
  <si>
    <t xml:space="preserve">281/KH-UBND </t>
  </si>
  <si>
    <t xml:space="preserve">440/KH-UBND </t>
  </si>
  <si>
    <t xml:space="preserve">919/UBND- NN </t>
  </si>
  <si>
    <t xml:space="preserve">2839/QĐ-UBND </t>
  </si>
  <si>
    <t xml:space="preserve">594/UBND-NN </t>
  </si>
  <si>
    <t xml:space="preserve">1214/UBND-NN </t>
  </si>
  <si>
    <t xml:space="preserve">03/CT-UBND </t>
  </si>
  <si>
    <t xml:space="preserve">1613/UBND-NN </t>
  </si>
  <si>
    <t xml:space="preserve">72/UBND-NN </t>
  </si>
  <si>
    <t xml:space="preserve">1209/KH-BCH </t>
  </si>
  <si>
    <t xml:space="preserve">584/UBND-NN </t>
  </si>
  <si>
    <t xml:space="preserve">322/UBND-NN </t>
  </si>
  <si>
    <t xml:space="preserve">1295/UBND-BQLR </t>
  </si>
  <si>
    <t xml:space="preserve">787/UBND-NN </t>
  </si>
  <si>
    <t xml:space="preserve">1142/UBND-BQLR </t>
  </si>
  <si>
    <t xml:space="preserve">04/CT-UBND </t>
  </si>
  <si>
    <t xml:space="preserve">1209/KH-UBND </t>
  </si>
  <si>
    <t xml:space="preserve">45/UBND-NN </t>
  </si>
  <si>
    <t xml:space="preserve">54/UBND-NN </t>
  </si>
  <si>
    <t xml:space="preserve">227/UBND-NN </t>
  </si>
  <si>
    <t xml:space="preserve">452/UBND-NN </t>
  </si>
  <si>
    <t xml:space="preserve">382/UBND-NN </t>
  </si>
  <si>
    <t xml:space="preserve">964/UBND-NN </t>
  </si>
  <si>
    <t xml:space="preserve">Số 01/CĐ-UBND </t>
  </si>
  <si>
    <t xml:space="preserve">Số 553/UBND-NN </t>
  </si>
  <si>
    <t xml:space="preserve">195B/UBND-PNN </t>
  </si>
  <si>
    <t xml:space="preserve">1633/UBND-PNN </t>
  </si>
  <si>
    <t xml:space="preserve">837/UBND-PNN </t>
  </si>
  <si>
    <t xml:space="preserve">702/KH-UBND </t>
  </si>
  <si>
    <t xml:space="preserve">1426/UBND-PNN </t>
  </si>
  <si>
    <t xml:space="preserve">1764/UBND-PNN </t>
  </si>
  <si>
    <t xml:space="preserve">207/UBND-PNN </t>
  </si>
  <si>
    <t xml:space="preserve">1308/UBND-PNN </t>
  </si>
  <si>
    <t xml:space="preserve">1750/UBND-PNN </t>
  </si>
  <si>
    <t xml:space="preserve">844/QĐ-UBND </t>
  </si>
  <si>
    <t xml:space="preserve">63/QĐ-UBND </t>
  </si>
  <si>
    <t xml:space="preserve">700/UBND-PNN </t>
  </si>
  <si>
    <t xml:space="preserve">103/UBND-PNN </t>
  </si>
  <si>
    <t xml:space="preserve">1592/UBND-PNN </t>
  </si>
  <si>
    <t xml:space="preserve">1065/UBND-PNN </t>
  </si>
  <si>
    <t xml:space="preserve">97/UBND-PNN </t>
  </si>
  <si>
    <t xml:space="preserve">813/UBND-PNN </t>
  </si>
  <si>
    <t xml:space="preserve">201/UBND-PNN </t>
  </si>
  <si>
    <t xml:space="preserve">1240/UBND-PNN </t>
  </si>
  <si>
    <t xml:space="preserve">736/UBND-PNN </t>
  </si>
  <si>
    <t xml:space="preserve">1514/UBND-PNN </t>
  </si>
  <si>
    <t xml:space="preserve">859/UBND-PNN </t>
  </si>
  <si>
    <t xml:space="preserve">535/UBND-PNN </t>
  </si>
  <si>
    <t xml:space="preserve">1643/UBND-PNN </t>
  </si>
  <si>
    <t xml:space="preserve">119/UBND-PNN </t>
  </si>
  <si>
    <t>64/QĐ-UBND</t>
  </si>
  <si>
    <t xml:space="preserve">126/UBND-PNN </t>
  </si>
  <si>
    <t xml:space="preserve">305/UBND-PNN </t>
  </si>
  <si>
    <t xml:space="preserve">332/UBND-PNN </t>
  </si>
  <si>
    <t xml:space="preserve">360/KH-UBND </t>
  </si>
  <si>
    <t xml:space="preserve">463/UBND-PNN&amp;MT </t>
  </si>
  <si>
    <t>04/QĐ-UBND</t>
  </si>
  <si>
    <t xml:space="preserve">184/KH-UBND </t>
  </si>
  <si>
    <t>361/UBND-NN</t>
  </si>
  <si>
    <t>458/QĐ-UBND</t>
  </si>
  <si>
    <t>809/UBND-NN</t>
  </si>
  <si>
    <t xml:space="preserve">948/UBND-NN </t>
  </si>
  <si>
    <t xml:space="preserve">945/UBND-NN </t>
  </si>
  <si>
    <t>1365/UBND-NN</t>
  </si>
  <si>
    <t xml:space="preserve">1173/QĐ-UBND </t>
  </si>
  <si>
    <t xml:space="preserve">1473/QĐ-UBND </t>
  </si>
  <si>
    <t>1586/KH-UBND</t>
  </si>
  <si>
    <t>1653/QĐ-UBND</t>
  </si>
  <si>
    <t xml:space="preserve">13/CT-UBND </t>
  </si>
  <si>
    <t xml:space="preserve">Số 2268/QĐ-UBND </t>
  </si>
  <si>
    <t>Số 3275/KH-UBND</t>
  </si>
  <si>
    <t>03/CT-UBND</t>
  </si>
  <si>
    <t xml:space="preserve">231/UBND-NN </t>
  </si>
  <si>
    <t xml:space="preserve">225/UBND-KL </t>
  </si>
  <si>
    <t>115/QĐ-UBND</t>
  </si>
  <si>
    <t xml:space="preserve">116/QĐ-UBND, </t>
  </si>
  <si>
    <t>30/KH-BCH</t>
  </si>
  <si>
    <t xml:space="preserve">554/UBND-NN </t>
  </si>
  <si>
    <t xml:space="preserve">762/UBND-NN </t>
  </si>
  <si>
    <t xml:space="preserve">916/UBND-NN </t>
  </si>
  <si>
    <t xml:space="preserve">455/QĐ-UBND </t>
  </si>
  <si>
    <t xml:space="preserve">168/KH-UBND </t>
  </si>
  <si>
    <t xml:space="preserve">1143/UBND-KL, </t>
  </si>
  <si>
    <t xml:space="preserve">1323/UBND-NN </t>
  </si>
  <si>
    <t xml:space="preserve">1127/QĐ-UBND </t>
  </si>
  <si>
    <t xml:space="preserve">1708/UBND-NN </t>
  </si>
  <si>
    <t>1644/UBND-NN</t>
  </si>
  <si>
    <t xml:space="preserve">1960/UBND-NN </t>
  </si>
  <si>
    <t xml:space="preserve">2070/UBND-NN </t>
  </si>
  <si>
    <t xml:space="preserve">2100/UBND-NN </t>
  </si>
  <si>
    <t>2121/UBND-NN</t>
  </si>
  <si>
    <t xml:space="preserve">   12/CT-UBND </t>
  </si>
  <si>
    <t xml:space="preserve">1984/KH-UBND </t>
  </si>
  <si>
    <t xml:space="preserve">2283/UBND-KL </t>
  </si>
  <si>
    <t xml:space="preserve">2383/UBND-NN </t>
  </si>
  <si>
    <t xml:space="preserve">2372/UBND-KL </t>
  </si>
  <si>
    <t>2424/UBND-BQLRPH</t>
  </si>
  <si>
    <t xml:space="preserve">1891/QĐ-UBND </t>
  </si>
  <si>
    <t>24/QĐ-UBND</t>
  </si>
  <si>
    <t xml:space="preserve">73/QĐ-UBND </t>
  </si>
  <si>
    <t>96/UBND-KL</t>
  </si>
  <si>
    <t xml:space="preserve">107/KH-UBND </t>
  </si>
  <si>
    <t xml:space="preserve">18/KH-BCH </t>
  </si>
  <si>
    <t xml:space="preserve">341/UBND-NN </t>
  </si>
  <si>
    <t xml:space="preserve">26/QĐ-BCĐ </t>
  </si>
  <si>
    <t>25/QĐ-BCĐ</t>
  </si>
  <si>
    <t xml:space="preserve">184/QĐ-UBND </t>
  </si>
  <si>
    <t xml:space="preserve">188/UBND-NN </t>
  </si>
  <si>
    <t>08/CT-UBND</t>
  </si>
  <si>
    <t xml:space="preserve">03/CĐ-UBND </t>
  </si>
  <si>
    <t>874/UBND-NN</t>
  </si>
  <si>
    <t xml:space="preserve">458/QĐ-UBND </t>
  </si>
  <si>
    <t xml:space="preserve">478/QĐ-UBND </t>
  </si>
  <si>
    <t xml:space="preserve">472/QĐ-UBND </t>
  </si>
  <si>
    <t xml:space="preserve">758/QĐ-UBND </t>
  </si>
  <si>
    <t xml:space="preserve">1339/KH-UBND </t>
  </si>
  <si>
    <t xml:space="preserve">816/QĐ-UBND </t>
  </si>
  <si>
    <t xml:space="preserve">1507/UBND-NN </t>
  </si>
  <si>
    <t>1660/UBND-NN</t>
  </si>
  <si>
    <t xml:space="preserve">2040/UBND-NN </t>
  </si>
  <si>
    <t xml:space="preserve">1580/UBND-KL </t>
  </si>
  <si>
    <t xml:space="preserve">1999/UBND-KL </t>
  </si>
  <si>
    <t xml:space="preserve">2136/KH-UBND </t>
  </si>
  <si>
    <t xml:space="preserve">2364/UBND-KL </t>
  </si>
  <si>
    <t xml:space="preserve">2458/UBND-NN </t>
  </si>
  <si>
    <t xml:space="preserve">2703/KH-UBND </t>
  </si>
  <si>
    <t xml:space="preserve">2746/UBND-NN </t>
  </si>
  <si>
    <t xml:space="preserve">2096/UBND-NN </t>
  </si>
  <si>
    <t>01/CT-UBND</t>
  </si>
  <si>
    <t>233/KH-UBND</t>
  </si>
  <si>
    <t xml:space="preserve">243/UBND-NN </t>
  </si>
  <si>
    <t xml:space="preserve">262/UBND-NN </t>
  </si>
  <si>
    <t xml:space="preserve">505/QĐ-UBND </t>
  </si>
  <si>
    <t xml:space="preserve"> 752/UBND-NN </t>
  </si>
  <si>
    <t>704/QĐ-UBND</t>
  </si>
  <si>
    <t xml:space="preserve">1087/UBND-NN </t>
  </si>
  <si>
    <t xml:space="preserve"> 03/QĐ-UBND</t>
  </si>
  <si>
    <t xml:space="preserve"> 17/UBND-KL</t>
  </si>
  <si>
    <t xml:space="preserve"> 205/UBND-KL</t>
  </si>
  <si>
    <t>27/KH-BCH</t>
  </si>
  <si>
    <t>424/UBND-KL</t>
  </si>
  <si>
    <t xml:space="preserve"> 03/CĐ-UBND</t>
  </si>
  <si>
    <t xml:space="preserve">17/UBND-KL </t>
  </si>
  <si>
    <t xml:space="preserve">424/UBND-KL </t>
  </si>
  <si>
    <t xml:space="preserve"> 03/CĐ-UBND </t>
  </si>
  <si>
    <t xml:space="preserve">849/UBND-KL </t>
  </si>
  <si>
    <t>2056/UBND-KL</t>
  </si>
  <si>
    <t xml:space="preserve">1174/KH-UBND </t>
  </si>
  <si>
    <t xml:space="preserve">1250/UBND-NN </t>
  </si>
  <si>
    <t xml:space="preserve">1252/KH-UBND </t>
  </si>
  <si>
    <t xml:space="preserve">1320/UBND-NN </t>
  </si>
  <si>
    <t xml:space="preserve"> 1281/UBND-NN </t>
  </si>
  <si>
    <t xml:space="preserve">1468/UBND-NN </t>
  </si>
  <si>
    <t xml:space="preserve"> 1676/UBND-NN </t>
  </si>
  <si>
    <t xml:space="preserve"> 1677/UBND-NN </t>
  </si>
  <si>
    <t>1645/QĐ-UBND</t>
  </si>
  <si>
    <t xml:space="preserve"> 2131/UBND-NN</t>
  </si>
  <si>
    <t>1296/UBND-NN</t>
  </si>
  <si>
    <t xml:space="preserve">1834/UBND-NN </t>
  </si>
  <si>
    <t xml:space="preserve"> 09/CT-UBND </t>
  </si>
  <si>
    <t>192/KH-BCH</t>
  </si>
  <si>
    <t xml:space="preserve"> 2322/QĐ-UBND </t>
  </si>
  <si>
    <t xml:space="preserve">178/QĐ-BCH </t>
  </si>
  <si>
    <t xml:space="preserve"> 2832/UBND-NN </t>
  </si>
  <si>
    <t xml:space="preserve"> 2834/UBND-NN </t>
  </si>
  <si>
    <t xml:space="preserve">2835/UBND-NN </t>
  </si>
  <si>
    <t xml:space="preserve">349/UBND-NN </t>
  </si>
  <si>
    <t xml:space="preserve"> 62/KH-UBND</t>
  </si>
  <si>
    <t xml:space="preserve">40/UBND-NN </t>
  </si>
  <si>
    <t xml:space="preserve"> 42/UBND-NN </t>
  </si>
  <si>
    <t xml:space="preserve"> 02/UBND-NN </t>
  </si>
  <si>
    <t>129/UBND-NN</t>
  </si>
  <si>
    <t xml:space="preserve"> 148/UBND-KL </t>
  </si>
  <si>
    <t xml:space="preserve"> 165/KH-UBND</t>
  </si>
  <si>
    <t xml:space="preserve">425/UBND-NN </t>
  </si>
  <si>
    <t xml:space="preserve">426/UBND-NN </t>
  </si>
  <si>
    <t>546/UBND-NN&amp;MT</t>
  </si>
  <si>
    <t>620/UBND-NN&amp;MT</t>
  </si>
  <si>
    <t>630/UBND-NN&amp;MT</t>
  </si>
  <si>
    <t>571/QĐ-UBND</t>
  </si>
  <si>
    <t>692/UBND-NN&amp;MT</t>
  </si>
  <si>
    <t>788/UBND-NN&amp;MT</t>
  </si>
  <si>
    <t>1055/UBND-NN&amp;MT</t>
  </si>
  <si>
    <t xml:space="preserve">1046/UBND-KL </t>
  </si>
  <si>
    <t>1322/KH-UBND</t>
  </si>
  <si>
    <t xml:space="preserve">42/CT-UBND </t>
  </si>
  <si>
    <t xml:space="preserve">3943/QĐ-UBND </t>
  </si>
  <si>
    <t xml:space="preserve">4332/QĐ-BCH </t>
  </si>
  <si>
    <t>518/KH-BCH</t>
  </si>
  <si>
    <t xml:space="preserve"> 1828/UBNDB-QLRPH </t>
  </si>
  <si>
    <t xml:space="preserve">1461/QĐ-UBND </t>
  </si>
  <si>
    <t xml:space="preserve"> 2450/UBND-BQLRPH </t>
  </si>
  <si>
    <t xml:space="preserve"> 2714/UBND-NN </t>
  </si>
  <si>
    <t xml:space="preserve">3609/QĐ-UBND </t>
  </si>
  <si>
    <t>3611/QĐ-BCĐ</t>
  </si>
  <si>
    <t xml:space="preserve">1037/CĐ-UBND </t>
  </si>
  <si>
    <t xml:space="preserve">4007/CT-UBND </t>
  </si>
  <si>
    <t xml:space="preserve"> 4257/UBND-KL </t>
  </si>
  <si>
    <t xml:space="preserve"> 2890/UBND-KL</t>
  </si>
  <si>
    <t>433/CĐ-UBND</t>
  </si>
  <si>
    <t xml:space="preserve"> 3391/UBND-KL</t>
  </si>
  <si>
    <t xml:space="preserve">3959/CT-UBND </t>
  </si>
  <si>
    <t xml:space="preserve">258/KH-BCH </t>
  </si>
  <si>
    <t xml:space="preserve"> 625/UBND-KT</t>
  </si>
  <si>
    <t>343/QĐ-UBND</t>
  </si>
  <si>
    <t xml:space="preserve"> 470/QĐ-ThU</t>
  </si>
  <si>
    <t>636/QĐ-ThU</t>
  </si>
  <si>
    <t xml:space="preserve">36/ KH-ThU </t>
  </si>
  <si>
    <t>2168/KH-UBND</t>
  </si>
  <si>
    <t xml:space="preserve"> 2269/UBND-HKL</t>
  </si>
  <si>
    <t>3290/UBND-HKL</t>
  </si>
  <si>
    <t>1990/QĐ-UBND</t>
  </si>
  <si>
    <t>228/UBND-VP</t>
  </si>
  <si>
    <t>432/UBND-HKL</t>
  </si>
  <si>
    <t>2671/UBND-HKL</t>
  </si>
  <si>
    <t xml:space="preserve"> 695/UBND-HKL</t>
  </si>
  <si>
    <t>2224/UBND-HKL</t>
  </si>
  <si>
    <t xml:space="preserve"> 2308/UBND-VP</t>
  </si>
  <si>
    <t>2735/UBND-HKL</t>
  </si>
  <si>
    <t xml:space="preserve"> 3748/CT-UBND</t>
  </si>
  <si>
    <t>56/UBND-KL</t>
  </si>
  <si>
    <t>963/KH-UBND</t>
  </si>
  <si>
    <t xml:space="preserve"> 1205/UBND-KL</t>
  </si>
  <si>
    <t>1411/UBND-KL</t>
  </si>
  <si>
    <t>1881/UBND-KL</t>
  </si>
  <si>
    <t>2942/UBND-KL</t>
  </si>
  <si>
    <t>4343/UBND-HKL</t>
  </si>
  <si>
    <t>137/QĐ-UBND</t>
  </si>
  <si>
    <t>39/2022/QĐ-UBND</t>
  </si>
  <si>
    <t>32/2022/QĐ-UBND</t>
  </si>
  <si>
    <t>31/2021/QĐ-UBND</t>
  </si>
  <si>
    <t xml:space="preserve">Kế hoạch khắc phục những tồn tại, hạn chế trong công tác trồng rừng giai đoạn 2015-2021 trên địa bàn huyện Phong Thổ </t>
  </si>
  <si>
    <t>Về việc phê duyệt thiết kế kỹ thuật, dự toán trồng rừng sản xuất cây gỗ lớn trên địa bàn huyện Phong Thổ năm 2023</t>
  </si>
  <si>
    <t>Kiện toàn Ban Chỉ huy phòng cháy, chữa cháy rừng huyện Phong Thổ, giai đoạn 2021-2025</t>
  </si>
  <si>
    <t>Về việc thực hiện Công văn số 489/UBND-KTN ngày 17/02/2023 của UBND tỉnh về tăng cường quản lý, bảo vệ và phát triển rừng</t>
  </si>
  <si>
    <t>Về việc triển khai công tác quản lý, bảo vệ rừng và phòng cháy, chữa cháy rừng mùa khô năm 2023-2024</t>
  </si>
  <si>
    <t>Về việc triển khai thực hiện Chỉ thị số 11/CT-UBND ngày 20/11/2023 của UBND tỉnh</t>
  </si>
  <si>
    <t>Về việc thực hiện kết luận số 861/TB-TU ngày 21/11/2023 của Tỉnh ủy sơ kết thực hiện Nghị quyết số 03/NQ/TU và tăng cường thực hiện công tác phát triển rừng</t>
  </si>
  <si>
    <t>Kế hoạch triển khai thực hiện Quyết định số 208/QĐ-TTg ngày 29 tháng 02 năm 2024 của Thủ tướng Chính phủ phê duyệt Đề án phát triển giá trị đa dụng của hệ sinh thái rừng đến năm 2030, tầm nhìn đến năm 2050 trên địa bàn huyện Phong Thổ</t>
  </si>
  <si>
    <t>Về việc triển khai thực hiện Thông tư số 05/2024/TT-BNNPTNT ngày 19/4/2024 của Bộ Nông nghiệp và PTNT</t>
  </si>
  <si>
    <t>Về việc triển khai thực hiện kết luận của Phó Thủ tướng Trần Lưu Quang tại Thông báo số 226/TB-VPCP ngày 17/5/2024</t>
  </si>
  <si>
    <t>Về việc triển khai thực hiện Nghị định số 58/2024/NĐ-CP ngày 24/5/2024 của Chính phủ</t>
  </si>
  <si>
    <t>Thành lập Ban chỉ đạo thực hiện các chính sách Nghị quyết, đề án, kết luận, kế hoạch của tỉnh, của huyện về phát triển nông nghiệp giai đoạn 2021-2025 trên địa bàn huyện Sìn Hồ</t>
  </si>
  <si>
    <t>Triển khai thực hiện Đề án “Phát triển nông nghiệp hàng hóa tập trung giai đoạn 2021-2025, định hướng đến năm 2030" và Đề án “Phát triển rừng bền vững giai đoạn 2021-2025, định hướng đến năm 2030” trên địa bàn huyện Sìn Hồ</t>
  </si>
  <si>
    <t>Phát triển lâm nghiệp bền vững giai đoạn 2021-2025</t>
  </si>
  <si>
    <t>Kế hoạch phát triển rừng bền vững giai đoạn 2021-2025, định hướng đến năm 2030</t>
  </si>
  <si>
    <t>Quyết định thành lập ban chỉ huy phòng cháy chữa cháy rừng huyện Tam Đường giai đoạn 2021-2025</t>
  </si>
  <si>
    <t>Về việc triển khai thực hiện Chiến lược phát triển lâm nghiệp Việt Nam và Đề án “Trồng một tỷ cây xanh giai đoạn 2021-2025</t>
  </si>
  <si>
    <t>Chỉ thị của UBND huyện Tam Đường về việc tăng cường công tác quản lý bảo vệ rừng và PCCCR mùa khô năm 2021-2022</t>
  </si>
  <si>
    <t>Kế hoạch kiểm tra công tác quản lý, bảo vệ rừng, phòng cháy, chữa cháy rừng năm 2021-2022</t>
  </si>
  <si>
    <t>Kế hoạch thực hiện Chỉ thị của UBND huyện Tam Đường về việc tăng cường công tác quản lý, bảo vệ rừng, phòng cháy, chữa cháy rừng mùa khô năm 2021-2022</t>
  </si>
  <si>
    <t>Về việc tăng cường công tác quản lý bảo vệ rừng và phòng cháy, chữa cháy rừng mùa khô năm 2022-2023</t>
  </si>
  <si>
    <t>Triển khai thực hiện Quyết định số 809/QĐ-TTg ngày 12/7/2022 của Thủ tướng Chính phủ phê duyệt Chương trình pháttriển lâm nghiệp bền vững giai đoạn 2021-2025 trên địa bàn huyện Tam Đường</t>
  </si>
  <si>
    <t>Về việc tăng cường công tác quản lý, BVR và PCCCR trước, trong và sau tết Nguyên đán năm 2023</t>
  </si>
  <si>
    <t>Về việc khắc phục tồn tại, hạn chế trong công tác trồng rừng giai đoạn 2015-2021</t>
  </si>
  <si>
    <t>Về việc tổng kết công tác quản lý, bảo vệ rừng và phòng cháy, chữa cháy rừng mùa khô năm 2023-2024 và triển khai nhiệm vụ năm 2024-2025</t>
  </si>
  <si>
    <t>Quyết định phê duyệt hồ sơ thiết kế kỹ thuật, dự toán khoanh nuôi xúc tiến tái sinh tự nhiên trên địa bàn huyện Tam Đường giai đoạn 2024-2028</t>
  </si>
  <si>
    <t>Về việc triển khai thực hiện Thông tư số 11/2024/TT-BNNPTNT ngày 04/9/2024 của Bộ Nông nghiệp và PTNT</t>
  </si>
  <si>
    <t>Về việc triển khai Thông tư số 21/2023/TT-BNNPTNT ngày 15/12/2023 của Bộ Nông nghiệp và Phát triển nông thôn</t>
  </si>
  <si>
    <t>Về việc triển khai thực hiện Quyết định số 03/2024/QĐ-UBND ngày 16/01/2024 của UBND tỉnh Lai Châu</t>
  </si>
  <si>
    <t>Về việc triển khai kế hoạch thực hiện Quyết định số 208/QĐ-TTg ngày 29/02/2024 của Thủ tướng Chính phủ</t>
  </si>
  <si>
    <t>Về việc triển khai thực hiện Thông báo số 33/TB-UBND, ngày 27/3/2024 của UBND tỉnh</t>
  </si>
  <si>
    <t>Về việc triển khai thực hiện Công văn số 1008/BNN-KL ngày 13/02/2025 của Bộ Nông nghiệp và PTNT</t>
  </si>
  <si>
    <t>Về việc tiếp tục triển khai công tác trồng rừng năm 2025 và tăng cường công tác bảo vệ rừng, phòng cháy chữa cháy rừng mùa khô năm 2024-2025</t>
  </si>
  <si>
    <t>Triển khai thực hiện chiến lược lâm nghiệp Việt nam và Đề án trồng một tỷ cây xanh giai đoạn 2021-2025</t>
  </si>
  <si>
    <t>Quyết định thành lập BCH phòng cháy, chữa cháy rừng huyện Tân Uyên giai đoạn 2021-2025</t>
  </si>
  <si>
    <t>Kế hoạch thực hiện Kế hoạch số 49/KH-HU ngày 26/7/2021 của BCH Đảng bộ huyện thực hiện nghị quyết số 03/NQ-TU ngày 03/2/2021 của Ban Chấp hành Đảng bộ tỉnh về phát triển rừng bền vững giai đoạn 2021-2025, định hướn đến năm 2030</t>
  </si>
  <si>
    <t>Chỉ thị tăng cường công tác quản lý bảo vệ rừng, PCCCR mùa khô 2021-2022 trên địa bàn huyện Tân Uyên</t>
  </si>
  <si>
    <t>Thực hiện “Đề án phát triển hạ tầng thiết yếu các khu sản xuất nông nghiệp hàng hóa tập trung giai đoạn 2021-2025”</t>
  </si>
  <si>
    <t>Tăng cường các biện pháp bảo vệ rừng, PCCCR mùa khô năm 2021-2022 trên địa bàn huyện Tân Uyên</t>
  </si>
  <si>
    <t>Phê duyệt kế hoạch kiểm tra công tác PCCCR mùa khô 2021-2022 trên địa bàn huyện Tân Uyên</t>
  </si>
  <si>
    <t>Kế hoạch bảo vệ, phát triển rừng và PCCCR trên địa bàn huyện Tân Uyên mùa khô năm 2021-2022</t>
  </si>
  <si>
    <t>Tăng cường công tác quản lý, bảo vệ rừng, PCCCR mùa khô năm 2021-2022</t>
  </si>
  <si>
    <t>Thực hiện cập nhật theo dõi diễn biến rừng năm 2022</t>
  </si>
  <si>
    <t>Kế hoạch Thực hiện Chương trình phát triển lâm nghiệp bền vững giai đoạn 2021-2025</t>
  </si>
  <si>
    <t>Tăng cường công tác quản lý bảo vệ rừng, pcccr mùa khô năm 2022-2023</t>
  </si>
  <si>
    <t>Quyết định kiện toàn Ban Chỉ huy PCCCR huyện Tân uyên giai đoạn 2021-2025</t>
  </si>
  <si>
    <t>Quyết định kiện toàn BCĐ thực hiện Chương trình phát triển lam nghiệp bền vững huyện tân uyên giai đoạn 2021-2025</t>
  </si>
  <si>
    <t>Quyết định phân công nhiệm vụ thành viên Ban Chỉ đạo thực hiện Chương trình phát triển Lâm nghiệp bền vững huyện Tân Uyên giai đoạn 2021-2025</t>
  </si>
  <si>
    <t>Quyết định thành lập tổ rà soát, đánh giá diện tích rừng trồng giai đoạn 2015-2018 trên địa bàn huyện Tân Uyên</t>
  </si>
  <si>
    <t>Kế hoạch khắc phục diện tích rừng trồng giai đoạn 2015-2022 trên địa bàn huyện Tân Uyên</t>
  </si>
  <si>
    <t>Tăng cường thực hiện Chương trình MTQG xây dựng NTM và Đề án phát triển hạ tầng thiết yếu các khu sản xuất hàng hóa tập trung theo Đề án 04/ĐA-TU</t>
  </si>
  <si>
    <t>Về việc triển khai nhiệm vụ bảo vệ rừng và PCCCR mùa khô 2023-2024</t>
  </si>
  <si>
    <t xml:space="preserve">Tiếp tục khắc phục tồn tại, hạn chế trong công tác trồng rừng giai đoạn 2015-2021; đẩy nhanh tiến độ thực hiện chăm sóc rừng trồng, nghiệm thu kết quả thực hiện các hạng mục lâm sinh năm 2023 trên địa bàn huyện </t>
  </si>
  <si>
    <t>Về việc tiếp tục thực hiện khắc phục tồn tại, hạn chế trong công tác trồng rừng giai đoạn 2015-2021</t>
  </si>
  <si>
    <t>Công văn tiếp tục thực hiện Kết luận số 497/KL-TTr ngày 15/6/2023 của Thanh tra tỉnh Lai Châu và Công văn 98/SNN/QBV&amp;PTR ngày 13/01/2023 của Sở Nông nghiệp và PTNT</t>
  </si>
  <si>
    <t>về tăng cường công tác bảo vệ rừng và phòng cháy chữa cháy rừng dịp nghỉ lễ 30/4 và 01/5/2024</t>
  </si>
  <si>
    <t>Kế hoạch triển khai thực hiện Quyết định số 208/QĐ-TTg ngày 29/02/2024 của Thủ tướng Chính phủ phê duyệt Đề án phát triển giá trị đa dụng của hệ sinh thái rừng đến năm 2030, tầm nhìn đến năm 2050 trên địa bàn huyện Tân Uyên</t>
  </si>
  <si>
    <t>Về việc triển khai Nghị định số 58/2024/NĐ-CP ngày 24/5/2024 của Chính phủ</t>
  </si>
  <si>
    <t>Về việc tiếp tục thực hiện khắc phục diện tích trồng rừng giai đoạn 2015-2022 trên địa bàn huyện</t>
  </si>
  <si>
    <t xml:space="preserve">Quyết định thành lập Đoàn kiểm tra công tác trồng rừng năm 2024, công tác chăm sóc, trồng dặm rừng giai đoạn 2021-2023 diện tích BQLRPH thực hiện trên địa bàn huyện </t>
  </si>
  <si>
    <t>Về việc tăng cường công tác quản lý, bảo vệ rừng và phòng cháy, chữa cháy rừng mùa khô năm 2024-2025</t>
  </si>
  <si>
    <t>Kiện toàn Ban Chỉ huy phòng cháy, chữa cháy rừng huyện Tân Uyên, giai đoạn 2021-2025</t>
  </si>
  <si>
    <t>Triển khai thực hiện Quy hoạch lâm nghiệp quốc gia; theo dõi, công bố hiện trạng rừng năm 2024; quản lý, bảo vệ rừng và PCCCR mùa hanh khô 2024-2025</t>
  </si>
  <si>
    <t>Thực hiện trồng mới rừng năm 2025 và chăm sóc rừng trồng giai đoạn 2022-2024 trên địa bàn huyện Tân Uyên</t>
  </si>
  <si>
    <t>Tiếp tục triển khai công tác trồng rừng năm 2025 và tăng cường công tác bảo vệ rừng, phòng cháy chữa cháy rừng mùa khô năm 2024-2025</t>
  </si>
  <si>
    <t>Về Phát triển rừng bền vững giai đoạn 2021-2025, định hướng đến năm 2030</t>
  </si>
  <si>
    <t>Về Tăng cường công tác bảo vệ rừng và phòng cháy, chữa cháy rừng mùa khô năm 2021-2022</t>
  </si>
  <si>
    <t>Về việc Thành lập Ban Chỉ huy phòng cháy, chữa cháy rừng huyện Than Uyên, giai đoạn 2021-2025</t>
  </si>
  <si>
    <t>Về việc Ban hành quy chế hoạt động Ban Chỉ huy phòng cháy, chữa cháy rừng huyện Than Uyên giai đoạn 2021-2025</t>
  </si>
  <si>
    <t>Về việc triển khai thực hiện Nghị quyết số 08/2021/NQ-HĐND ngày 22/3/2021 của HĐND tỉnh quy định chính sách về phát triển rừng bền vững giai đoạn 2021-2025.</t>
  </si>
  <si>
    <t>Về kiện toàn Ban Chỉ đạo Chương trình mục tiêu phát triển lâm nghiệp bền vững giai đoạn 2021-2025</t>
  </si>
  <si>
    <t xml:space="preserve"> về việc tăng cường công tác quản lý, bảo vệ rừng và phòng cháy, chữa cháy rừng mùa khô năm 2023-2024</t>
  </si>
  <si>
    <t>Về việc thực hiện nhiệm vụ phòng cháy, chữa cháy rừng mùa khô năm 2023-2024</t>
  </si>
  <si>
    <t>Về việc triển khai thực hiện nhiệm vụ phòng cháy, chữa cháy rừng mùa khô năm 2024-2025</t>
  </si>
  <si>
    <t>Về kế hoạch phòng cháy, chữa cháy rừng huyện Than Uyên mùa khô năm 2024-2025</t>
  </si>
  <si>
    <t>Về kiện toàn Ban Chỉ huy phòng cháy, chữa cháy rừng huyện Than Uyên giai đoạn 2021-2025</t>
  </si>
  <si>
    <t>Quyết định thành lập Ban chỉ đạo thực hiện các Nghị quyết, chính sách, Đề án về phát triển nông nghiệp giai đoạn 2021-2025</t>
  </si>
  <si>
    <t>Quyết định kiện toàn Ban Chỉ đạo thực hiện các Nghị quyết, chính sách, Đề án về phát triển nông nghiệp, Đề án PTR bền vững giai đoạn 2021-2025 định hướng đến năm 2030 trên địa bàn thành phố</t>
  </si>
  <si>
    <t>Kế hoạch phát triển rừng bền vững giai đoạn 2021-2025 định hướng năm 2030</t>
  </si>
  <si>
    <t>Về việc triển khai công tác BVR và PCCCR mùa khô năm 2021-2022</t>
  </si>
  <si>
    <t>Về việc thành lập Ban Chỉ huy Phòng cháy, chữa cháy rừng thành phố Lai Châu, giai đoạn 2021-2025</t>
  </si>
  <si>
    <t>Về việc triển khai công tác bảo vệ rừng và PCCCR mùa khô 2022-2023</t>
  </si>
  <si>
    <t>Về việc triển khai công tác bảo vệ rừng và phòng cháy, chữa cháy rừng, mùa khô năm 2023-2024</t>
  </si>
  <si>
    <t>Về việc tăng cường công tác bảo vệ rừng, PCCCR mùa khô 2023-2024</t>
  </si>
  <si>
    <t>Về việc triển khai tổng kết công tác bảo vệ rừng và phòng cháy, chữa cháy rừng, mùa khô 2023-2024 và triển khai nhiệm vụ năm 2024-2025</t>
  </si>
  <si>
    <t xml:space="preserve">17/01/2025 </t>
  </si>
  <si>
    <t>Về việc tăng cường ngăn chặn, xử lý hành vi mua, bán, vận chuyển, nhập lậu các loại Sâm từ Trung Quốc trên địa bàn huyệ</t>
  </si>
  <si>
    <t>Tổ chức “Tết trồng cây đời đời nhớ ơn Bác Hồ” nhân dịp Xuân Ất Tỵ và tăng cường công tác quản lý, bảo vệ, phát triển rừng</t>
  </si>
  <si>
    <t>Công văn thực hiện công tác giao rừng, cho thuê rừng, chuyển mục đích sử dụng rừng sang mục đích khác trên địa bàn huyện</t>
  </si>
  <si>
    <t>Ban hành Quy chế hoạt động của Ban Chỉ huy phòng cháy, chữa cháy rừng huyện Tân Uyên, giai đoạn 2021-2025</t>
  </si>
  <si>
    <t>Về việc tổng kết công tác quản lý, bảo vệ rừng và PCCCR mùa khô năm 2023-2024 và tăng cường công tác quản lý, bảo vệ rừng năm 2024-2025 trên địa bàn huyện</t>
  </si>
  <si>
    <t>về việc chủ động, tăng cường các biện pháp cấp bách phòng cháy, chữa cháy rừng trên địa bàn huyện</t>
  </si>
  <si>
    <t>Công văn tăng cường công tác chăm sóc, quản lý, bảo vệ rừng; đẩy nhanh tiến độ thực hiện trồng rừng năm 2022 trên địa bàn huyện</t>
  </si>
  <si>
    <t>Quy định chính sách về phát triển rừng bền vững giai đoạn 2021-2025, định hướng đến năm 2030</t>
  </si>
  <si>
    <t>Phê duyệt đề án phát triển rừng bền vững giai đoạn 2021- 2025, định hướng đến năm 2030</t>
  </si>
  <si>
    <t>Về việc trồng Quế ở độ cao 700-800m trên địa bàn tỉnh Lai Châu</t>
  </si>
  <si>
    <t>Về việc giao nhiệm vụ triển khai Nghị quyết số 07/2021/NQ-HĐND ngày 22/3/2021 và Nghị quyết số 08/2021/NQ-HĐND ngày 22/3/2021 của HĐND tỉnh.</t>
  </si>
  <si>
    <t xml:space="preserve"> Quyết định Quy định định mức kinh tế kỹ thuật, tiêu chuẩn giống cây trồng, vật nuôi, thủy sản trên địa bàn tỉnh</t>
  </si>
  <si>
    <t>Kế hoạch thực hiện Quyết định số 523/QĐ-TTg ngày 01/4/2021 của Thủ tướng Chính phủ phê duyệt Chiến lược Phát triển lâm nghiệp Việt Nam giai đoạn 2021-2030, tầm nhìn đến năm 2050 của UBND tỉnh Lai Châu</t>
  </si>
  <si>
    <t>Về việc hủy bỏ một số phụ lục kèm theo Đề án phát triển rừng bền vững giai đoạn 2021-2025, định hướng đến năm 2030</t>
  </si>
  <si>
    <t>Triển khai thực hiện Quyết định số 809/QĐ-TTg ngày 12/7/2022 của Thủ tướng Chính phủ phê duyệt kế hoạch phát triển lâm nghiệp bền vững giai đoạn 2021-2025 trên địa bàn tỉnh Lai Châu</t>
  </si>
  <si>
    <t>Sửa đổi, bổ sung một số điều của Quyết định số 31/2021/QĐ-UBND ngày 08/9/2021 của UBND tỉnh Quy định định mức kinh tế kỹ thuật, tiêu chuẩn giống cây trồng, vật nuôi, thủy sản trên địa bàn tỉnh</t>
  </si>
  <si>
    <t>Phê duyệt phương án quản lý rừng bền vững giai đoạn 2021-2030 của Ban Quản lý rừng phòng hộ huyện Nậm Nhùn</t>
  </si>
  <si>
    <t>Phê duyệt phương án quản lý rừng bền vững giai đoạn 2021-2030 của Ban Quản lý rừng phòng hộ huyện Sìn Hồ</t>
  </si>
  <si>
    <t>Phê duyệt phương án quản lý rừng bền vững giai đoạn 2021-2030 của Ban Quản lý rừng phòng hộ huyện Phong Thổ</t>
  </si>
  <si>
    <t>Phê duyệt phương án quản lý rừng bền vững giai đoạn 2021-2030 của Ban Quản lý rừng phòng hộ huyện Mường Tè</t>
  </si>
  <si>
    <t>Phê duyệt phương án quản lý rừng bền vững giai đoạn 2021-2030 của Ban Quản lý rừng phòng hộ huyện Tam Đường</t>
  </si>
  <si>
    <t>Quyết định kéo dài thời hạn thực hiện và điều chỉnh, bổ sung một số nội dung Quyết định số 17/2012/QĐ-UBND ngày 20/8/2012 của Ủy ban nhân dân tỉnh phê duyệt Quy hoạch bảo vệ và phát triển rừng tỉnh Lai Châu, giai đoạn 2011-2020</t>
  </si>
  <si>
    <t>Xin ý kiến về Báo cáo sơ kết thực hiện Nghị quyết số 03/NQ-TU ngày 03 tháng 02 năm 2021 của Ban Chấp hành Đảng bộ tỉnh về phát triển rừng bền vững giai đoạn 2021-2025, định hướng đến năm 2030 và đề xuất nội dung tham luận, cơ quan, đơn vị, địa phương chuẩn bị tham luận</t>
  </si>
  <si>
    <t>V/v góp ý dự thảo Quy hoạch lâm nghiệp quốc gia thời kỳ 2021-2030, tầm nhìn đến năm 2050</t>
  </si>
  <si>
    <t>Về việc báo cáo sơ kết thực hiện Nghị quyết số 03/NQ-TU ngày 03 tháng 02 năm 2021 của Ban Chấp hành Đảng bộ tỉnh về phát triển rừng bền vững giai đoạn 2021-2025, định hướng đến năm 2030</t>
  </si>
  <si>
    <t>Kế hoạch thực hiện Nghị quyết số 29/NQ-CP ngày 08/3/2024 của Chính phủ ban hành Chương trình hành động thực hiện Kết luận số 61/KL-TW, ngày 17/8/2023 của Ban Bí thư về tăng cường sự lãnh đạo của Đảng đối với công tác QLBV và Phát triển rừng</t>
  </si>
  <si>
    <t>về việc tiếp tục triển khai thực hiện các nội dung Đề án “Trồng một tỷ cây xanh giai đoạn 2021- 2025” trên địa bàn tỉnh</t>
  </si>
  <si>
    <t xml:space="preserve"> Kế hoạch tổ chức học tập, quán triệt và triển khai thực hiện Nghị quyết của Tỉnh ủy, HĐND tỉnh nhiệm kỳ 2020-2025</t>
  </si>
  <si>
    <t>Tờ trình đề nghị ban hành Đề án phát triển nông nghiệp hàng hóa tập trung giai đoạn 2021 – 2025 định hướng đến năm 2030 và Đề án phát triển rừng bền vững giai đoạn 2021-2025 định hướng đến năm 2030</t>
  </si>
  <si>
    <t>Kế hoạch quán triệt, học tập, chuyên đề, đề án, kết luận của Ban Chấp hành Đảng bộ tỉnh, Ban Thường vụ Tỉnh ủy khóa XIV, nhiệm kỳ 2020-2025</t>
  </si>
  <si>
    <t>Kế hoạch thực hiện Nghị quyết số 03/NQ-TU ngày 03/02/2021 của Tỉnh ủy về phát triển rừng bền vững giai đoạn 2021-2025 và Nghị quyết số 05/NQ-TU ngày 22/02/2021 của Tỉnh ủy về phát triển nông nghiệp hàng hóa tập trung giai đoạn 2021-2025 trên địa bàn tỉnh Lai Châu</t>
  </si>
  <si>
    <t>Về việc thực hiện trồng cây Giổi xanh ở độ cao tuyệt đối  từ 700-900m</t>
  </si>
  <si>
    <t>Hướng dẫn một số nội dung thực hiện Nghị quyết số 07/2021/NQ-HĐND ngày 22/3/2021 của HĐND tỉnh quy định chính sách về phát triển nông nghiệp hàng hóa tập trung và Nghị quyết số 08/2021/NQ-HĐND ngày 22/3/2021 của HĐND tỉnh quy định chính sách về phát triển rừng bền vững giai đoạn 2021 - 2025 trên địa bàn tỉnh Lai Châu</t>
  </si>
  <si>
    <t>Kế hoạch thực hiện Quyết định số 523/QĐ-TTg ngày 01/4/2021 của Thủ tướng Chính phủ phê duyệt Chiến lược Phát triển lâm nghiệp Việt Nam giai đoạn 2021-2030, tầm nhìn đến năm 2050 của Sở Nông nghiệp và PTNT</t>
  </si>
  <si>
    <t>Về việc sửa đổi, bổ sung một số nội dung tại Hướng dẫn số 2088/HD-SNN ngày 15/10/2021 của Sở Nông nghiệp và PTNT</t>
  </si>
  <si>
    <t>Về việc đề nghị ban hành Báo cáo đánh giá kết quả giai đoạn 2021-2023, năm 2023 thực hiện Chương trình PTLNBV và Tiểu dự án 1, Dự án 3; xây dựng kế hoạch năm 2024</t>
  </si>
  <si>
    <t>Về việc đề nghị ban hành Báo cáo sơ kết Nghị quyết số 03/NQ-TU ngày 03/02/2021 của Ban Chấp hành Đảng bộ tỉnh</t>
  </si>
  <si>
    <t>Tờ trình đề nghị phê duyệt Danh mục loài cây trồng rừng phòng hộ, đặc dụng, sản xuất và trồng cây phân tán trên địa bàn tỉnh Lai Châu giai đoạn 2023-2025</t>
  </si>
  <si>
    <t>Về việc đề xuất nội dung tham luận tại Hội nghị Sơ kết giữa nhiệm kỳ thực hiện Nghị quyết số 03/NQ-TU của Tỉnh ủy</t>
  </si>
  <si>
    <t>Về việc đề xuất nội dung tham luận và cơ quan, đơn vị, địa phương chuẩn bị tham luận trình bày tại Hội nghị sơ kết giữa nhiệm kỳ thực hiện Nghị quyết số 03/NQ-TU của Tỉnh ủy</t>
  </si>
  <si>
    <t>Về việc đề nghị gửi kế hoạch khắc phục những tồn tại, hạn chế trong công tác trồng rừng giai đoạn 2015-2021</t>
  </si>
  <si>
    <t>Về việc đôn đốc khắc phục tồn tại, hạn chế trong công tác trồng rừng giai đoạn 2015-2021</t>
  </si>
  <si>
    <t>Về việc tham mưu Chương trình hội nghị, phát biểu khai mạc, kết luận Hội nghị sơ kết Nghị quyết số 03/NQ-TU của Tỉnh ủy</t>
  </si>
  <si>
    <t>Về việc chuẩn bị nội dung tham luận tại Hội nghị sơ kết Nghị quyết số 03/NQ-TU của Tỉnh ủy</t>
  </si>
  <si>
    <t>Về việc tổng hợp, đánh giá kết quả thực hiện giai đoạn 2021-2023 và rà soát kế hoạch giai đoạn 2024-2025 thực hiện Tiểu Dự án 1 Dự án 3 Chương trình mục tiêu quốc gia phát triển kinh tế / xã hội vùng đồng bào dân tộc thiểu số và miền núi.</t>
  </si>
  <si>
    <t>Về việc thực hiện kết luận số 861 của Tỉnh ủy sơ kết thực hiện Nghị quyết số 03/NQ-TU</t>
  </si>
  <si>
    <t>Về việc lấy ý kiến tham gia vào Dự thảo Quyết định của Ủy ban nhân dân tỉnh quy định một số định mức kinh tế kỹ thuật, tiêu chuẩn giống cây trồng, vật nuôi, thủy sản trên địa bàn tỉnh Lai Châu</t>
  </si>
  <si>
    <t>Về việc đề nghị thẩm định dự thảo Quyết định của Uỷ ban nhân dân tỉnh quy định một số định mức kinh tế kỹ thuật, tiêu chuẩn giống cây trồng, vật nuôi, thủy sản trên địa bàn tỉnh Lai Châu</t>
  </si>
  <si>
    <t>Về việc đề nghị cung cấp và cung cấp bổ sung kết quả thực hiện chính sách, pháp luật bảo vệ, phát triển rừng giai đoạn 2019-2023</t>
  </si>
  <si>
    <t>Về việc tiếp tục đôn đốc thực hiện kế hoạch trồng rừng năm 2024 và xây dựng kế hoạch thực hiện trồng rừng 02 năm (2024-2025)</t>
  </si>
  <si>
    <t>Về việc đánh giá kết quả thực hiện giai đoạn 2021-2024, năm 2024 Chương trình Phát triển lâm nghiệp bền vững và Tiểu Dự án 1, Dự án 3; xây dựng kế hoạch năm 2025 và đề xuất Chương trình giai đoạn 2026-2030</t>
  </si>
  <si>
    <t>Về việc áp dụng các định mức kinh tế kỹ thuật, tiêu chuẩn một số giống cây trồng, vật nuôi, thủy sản trên địa bàn tỉnh Lai Châu</t>
  </si>
  <si>
    <t>Về việc triển khai thực hiện Quy hoạch lâm nghiệp quốc gia; theo dõi, công bố diễn biến rừng năm 2024; quản lý, bảo vệ rừng và PCCCR mùa hanh khô 2024-2025</t>
  </si>
  <si>
    <t>Về việc ý kiến tham gia dự thảo Kế hoạch thực hiện Quy hoạch lâm nghiệp quốc gia thời kỳ 2021-2030, tầm nhìn đến năm 2050</t>
  </si>
  <si>
    <t>Về việc đôn đốc thực hiện báo cáo theo Công văn số 256/UBND-KTN ngày 15/01/2025 của UBND tỉnh</t>
  </si>
  <si>
    <t>Về việc báo cáo việc thực hiện chính sách, pháp luật về bảo vệ môi trường theo yêu cầu của Đoàn giám sát Đoàn đại biểu Quốc hội tỉnh Lai Châu</t>
  </si>
  <si>
    <t>Tiếp tục triển khai công tác trồng rừng năm 2025 và tăng cường công tác BVR, PCCCR mùa khô 2024-2025</t>
  </si>
  <si>
    <t>Về việc xin ý kiến dự thảo Tờ trình và Nghị quyết Quy định cụ thể một số chính sách trong lâm nghiệp theo Nghị định số 58/2024/NĐ-CP trên địa bàn tỉnh Lai Châu</t>
  </si>
  <si>
    <t>V/v đôn đốc tổng hợp số liệu, báo cáo tiến độ thực hiện các chỉ tiêu Nghị quyết số 03/NQ-TU, ngày 03/02/2021 của Ban Chấp hành Đảng bộ tỉnh và kết quả thực hiện một số nội dung liên quan đến công tác phát triển rừng trên địa bàn các xã, phường, thị trấn thuộc các huyện, thành phố</t>
  </si>
  <si>
    <t>Về việc triển khai thực hiện Nghị quyết số 46/2025/NQ-HĐND ngày 23/7/2025 của Hội đồng nhân dân tỉnh</t>
  </si>
  <si>
    <t>Về việc báo cáo kết quả thực hiện chỉ tiêu Nghị quyết số 03/NQ-TU ngày 03/02/2021 của Ban Chấp hành Đảng bộ tỉnh</t>
  </si>
  <si>
    <t>Về việc triển khai thực hiện Quyết định số 78/2025/QĐ-UBND ngày 23/10/2025 của UBND tỉnh Lai Châu</t>
  </si>
  <si>
    <t>Về việc báo cáo kết quả thực hiện chỉ tiêu Nghị quyết số 03/NQ-TU, ngày 03/02/2021 của Ban Chấp hành Đảng bộ tỉnh</t>
  </si>
  <si>
    <t>Triển khai thực hiện Nghị quyết số 07/2021/NQ-HĐND ngày 22/3/2021 và 08/2021/NQ-HĐND ngày 22/3/2021</t>
  </si>
  <si>
    <t>Thành lập tổ giúp việc BCĐ thực hiện các Nghị quyết, chính sách, đề án về phát triển nông nghiệp giai đoạn 2021-2025 huyện Mường Tè</t>
  </si>
  <si>
    <t>Về việc Tổ chức thực hiện Kế hoạch số 59/KH-HU ngày 20/5/2021 của Huyện ủy Mường Tè thực hiện Nghị quyết số 03/KH-TU ngày 03/02/2021 của BCH Đảng bộ tỉnh về phát triển rừng bền vững giai đoạn 2021-2025, định hướng đến năm 2030</t>
  </si>
  <si>
    <t>Ban hành quy chế làm việc của BCĐ thực hiện các Nghị quyết, chính sách, đề án về phát triển nông nghiệp giai đoạn 2021-2025 huyện Mường Tè</t>
  </si>
  <si>
    <t>Thành lập Ban chỉ đạo thực hiện các Nghị quyết, Chính sách, đề án phát triển nông nghiệp giai đoạn 2021-2025</t>
  </si>
  <si>
    <t>Kế hoạch phục tồn tại, hạn chế trong công tác trồng rừng trên địabàn huyện giai đoạn 2015-2021</t>
  </si>
  <si>
    <t>Kế hoạch bảo vệ rừng, phát triển rừng và phòng cháy, chữa cháy rừng năm 2024-2025 trên địa bàn huyện Mường Tè</t>
  </si>
  <si>
    <t>Phân công nhiệm vụ BCĐ thực hiện Đề án phát triển nông nghiệp hàng hóa tập trung và Đề án phát triển rừng bền vững giai đoạn 2021-2025, định hướng đến năm 2030 trên địa bàn huyện Nậm Nhùn</t>
  </si>
  <si>
    <t>Về việc bổ sung thành viên Ban Chỉ đạo thực hiện Đề án phát triển nông nghiệp hàng hóa tập trung và Đề án phát triển rừng bền vững giai đoạn 2021-2025, định hướng đến năm 2030 trên địa bàn huyện Nậm Nhùn.</t>
  </si>
  <si>
    <t>Quy chế làm việc BCĐ thực hiện Đề án phát triển nông nghiệp hàng hóa tập trung và Đề án phát triển rừng bền vững giai đoạn 2021-2025, định hướng đến năm 2030 trên địa bàn huyện Nậm Nhùn</t>
  </si>
  <si>
    <t>Quyết định kiện toàn Ban chỉ đạo phòng cháy, chữa cháy rừng huyện Nậm Nhùn giai đoạn 2021- 2025</t>
  </si>
  <si>
    <t>Kế hoạch triển khai công tác trồng rừng năm 2024, 2025</t>
  </si>
  <si>
    <t>Về thành lập Ban chỉ đạo thực hiện Đề án phát triển nông nghiệp hàng hóa tập trung và Đề án phát triển rừng bền vững giai đoạn 2021-2025, định hướng đến năm 2023 trên địa bàn huyện Nậm Nhùn.</t>
  </si>
  <si>
    <t>Thực hiện Nghị quyết số 03/NQ-TU ngày 22/02/2021 của Ban chấp hành Đảng bộ tỉnh về phát triển rừng bền vững giai đoạn 2021-2025, định hướng đến năm 2030</t>
  </si>
  <si>
    <t xml:space="preserve">Về việc thành lập Ban Chỉ huy phòng cháy, chữa cháy rừng huyện Phong Thổ, giai đoạn 2021-2025 </t>
  </si>
  <si>
    <t>Về việc triển khai thực hiện Chiến lược phát triển lâm nghiệp Việt Nam và Đề án “Trồng một tỷ cây xanh giai đoạn 2021-2025"</t>
  </si>
  <si>
    <t>Kế hoạch triển khai thực hiện Đề án phát triển rừng bền vững giai đoạn 2020-2025, định hướng đến năm 2030</t>
  </si>
  <si>
    <t>Về việc thành lập Ban Chỉ huy phòng cháy, chữa cháy rừng huyện Phong Thổ giai đoạn 2021-2025</t>
  </si>
  <si>
    <t>Về việc triển khai đăng ký các nội dung hỗ trợ năm 2023 theo chính sách tại Nghị quyết 07/2021/NQ-HĐND, Nghị quyết 08/2021/NQ-HĐND ngày 22/3/2021 của HĐND tỉnh Lai Châu</t>
  </si>
  <si>
    <t>Kế hoạch triển khai thực hiện Quyết định số 809/QĐ-TTg ngày 12/7/2022 của Thủ tướng Chính phủ phê duyệt Chương trình phát triển lâm nghiệp bền vững giai đoạn 2021-2025 trên địa bàn huyện Phong Thổ</t>
  </si>
  <si>
    <t>Về việc triển khai thực hiện Thông báo Kết luận số 752/TB-TU, ngày 10/7/2023 của Ban Thường vụ Tỉnh ủy, Công văn số 363/CV-BCSĐ ngày 27/7/2023 của Ban cán sự Đảng UBND tỉnh và Công văn số 2884/UBND-KTN ngày 01/8/2023 của UBND tỉnh Lai Châu</t>
  </si>
  <si>
    <t>Về việc triển khai thực hiện Nghị quyết số 25/NQ-HĐND ngày 13/7/2023 của HĐND tỉnh</t>
  </si>
  <si>
    <t>KH Thực hiện Nghị quyết số 29/NQ-CP ngày 08 tháng 3 năm 2024 của Chính Phủ ban hành Chương trình hành động thực hiện Kết luận số 61/KL-TW, ngày 17 tháng 8 năm 2023 của Ban Bí thư về tiếp tục thực hiện Chỉ thị số 13/CT-TW ngày 12 tháng 01 năm 2017 của Ban Bí thư về tăng cường sự lãnh đạo của Đảng đối với công tác quản lý, bảo vệ và phát triển rừng</t>
  </si>
  <si>
    <t>Về việc triển khai Kế hoạch 2403/KH-UBND ngày 24/6/2024 của UBND tỉnh Lai Châu</t>
  </si>
  <si>
    <t>Về việc thực hiện khắc phục tồn tại, hạn chế trong công tác trồng rừng thay thế giai đoạn 2021-2024</t>
  </si>
  <si>
    <t>Về Kế hoạch thực hiện Đề án phát triển rừng bền vững giai đoạn 2021-2025, định hướng đến năm 2030 trên địa bàn xã Nậm Tăm</t>
  </si>
  <si>
    <t xml:space="preserve">1100/KH-UBND </t>
  </si>
  <si>
    <t>Triển khai thực hiện Kết luận số 497/KL-TTr ngày 15/6/2023 của Thanh tra tỉnh Lai Châu  về tăng cường công tác quản lý, cập nhật diễn biến rừng, thực hiện chính sách chi trả DVMTR</t>
  </si>
  <si>
    <t>Nguồn vốn Chương trình mục tiêu quốc gia (Trồng rừng theo Chương trình Tiểu dự án 1, dự án 3 Chương trình Mục tiêu quốc gia phát triển KT-XH vùng đồng bào DTTS&amp;MN)</t>
  </si>
  <si>
    <r>
      <t xml:space="preserve">Nguồn vốn ngoài ngân sách nhà nước </t>
    </r>
    <r>
      <rPr>
        <sz val="10"/>
        <color theme="1"/>
        <rFont val="Times New Roman"/>
        <family val="1"/>
      </rPr>
      <t>(chưa bao gồm nguồn vốn do doanh nghiệp, nhân dân thực hiện trồng rừng, mở mới đường lâm nghiệp, không sử dụng kinh phí đầu tư, hỗ trợ của nhà nước)</t>
    </r>
  </si>
  <si>
    <t xml:space="preserve">Biểu 01: DANH MỤC CÁC VĂN BẢN BAN HÀNH THỰC HIỆN NGHỊ QUYẾT </t>
  </si>
  <si>
    <t>Biểu 02. TỔNG HỢP KẾT QUẢ THỰC HIỆN CÁC CHỈ TIÊU NGHỊ QUYẾT</t>
  </si>
  <si>
    <t>Biểu 03. CHI TIẾT KẾT QUẢ THỰC HIỆN CÁC CHỈ TIÊU NGHỊ QUYẾT</t>
  </si>
  <si>
    <t xml:space="preserve">Biểu 04: TỔNG HỢP KINH PHÍ THỰC HIỆN NGHỊ QUYẾT </t>
  </si>
  <si>
    <t>BIỂU 05: BIỂU TỔNG HỢP DIỆN TÍCH TRỒNG RỪNG, KHOANH NUÔI XÚC TIẾN TÁI SINH RỪNG GIAI ĐOẠN 2021-2025 (THEO XÃ MỚI)</t>
  </si>
  <si>
    <t xml:space="preserve">TRỒNG RỪNG  </t>
  </si>
  <si>
    <t>TỔNG GIAI ĐOẠN 2021-2025</t>
  </si>
  <si>
    <t>4.1</t>
  </si>
  <si>
    <t>4.2</t>
  </si>
  <si>
    <t>5.1</t>
  </si>
  <si>
    <t>5.2</t>
  </si>
  <si>
    <t>Diện tích khoanh nuôi xúc tiến tái sinh tự nhiên có sử dụng kinh phí</t>
  </si>
  <si>
    <t>Diện tích khoanh nuôi mới</t>
  </si>
  <si>
    <t>Diện tích khoanh nuôi chuyển tiếp</t>
  </si>
  <si>
    <t xml:space="preserve">Diện tích do nhân dân tự thực hiện khoanh nuôi, không sử dụng kinh phí </t>
  </si>
  <si>
    <t>Phường Tân Phong</t>
  </si>
  <si>
    <t>Quy định về sử dụng đất lâm nghiệp</t>
  </si>
  <si>
    <t>Cháy rừng ngoài quy hoạch lâm nghiệp</t>
  </si>
  <si>
    <t xml:space="preserve">Chia theo năm </t>
  </si>
  <si>
    <t>14/2023/QĐ-UBND</t>
  </si>
  <si>
    <t>lượt ha</t>
  </si>
  <si>
    <t>Cháy rừng đặc dụng</t>
  </si>
  <si>
    <t>Trồng rừng tập trung và trồng cây phân tán</t>
  </si>
  <si>
    <t>Trồng rừng tập trung</t>
  </si>
  <si>
    <t>Kéo dài thời hạn thực hiện và điều chỉnh, bổ sung một số nội dung Nghị quyết 47/2012/NQ-HĐND ngày 13/7/2012 của HĐND tỉnh thông qua Quy hoạch bảo vệ và Phát triển rừng tỉnh Lai Châu giai đoạn 2011-2020</t>
  </si>
  <si>
    <t>Dự kiến Năm 2025</t>
  </si>
  <si>
    <t>Nội dung chi</t>
  </si>
  <si>
    <t>Trồng rừng theo nguồn vốn Nghị quyết số 08/2021/NQ-HĐND</t>
  </si>
  <si>
    <t>PHỤ LỤC</t>
  </si>
  <si>
    <t>Nguồn dịch vụ môi trường rừng (thực hiện công tác Bảo vệ rừng)</t>
  </si>
  <si>
    <t>Trồng rừng sản xuất loài cây lâm nghiệp khác</t>
  </si>
  <si>
    <t>Năm 2025 (sau khi tổ chức chính quyền địa phương 2 cấp)</t>
  </si>
  <si>
    <t>Công văn tháo gỡ vướng mắc trong Chương trình mục tiêu quốc gia phát triển kinh tế - xã hội vùng đồng bào dân tộc thiểu số và miền núi giai đoạn 2021-2030, giai đoạn I: từ năm 2021 đến năm 2025</t>
  </si>
  <si>
    <t>Thực hiện Nghị quyết số 03/NQ-TU, ngày 03/02/2021 của Ban Chấp hành Đảng bộ tỉnh về phát triển rừng bền vững giai đoạn 2021-2025, định hướng đến năm 2023</t>
  </si>
  <si>
    <t>01/4/2021</t>
  </si>
  <si>
    <t>09/4/2021</t>
  </si>
  <si>
    <t>05/5/2021</t>
  </si>
  <si>
    <t>03/6/2021</t>
  </si>
  <si>
    <t>08/6/2021</t>
  </si>
  <si>
    <t>01/7/2021</t>
  </si>
  <si>
    <t>06/7/2021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</si>
</sst>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_-* #,##0.00_-;\-* #,##0.00_-;_-* &quot;-&quot;??_-;_-@_-"/>
    <numFmt numFmtId="165" formatCode="#,##0.0"/>
    <numFmt numFmtId="166" formatCode="_(* #,##0_);_(* \(#,##0\);_(* &quot;-&quot;??_);_(@_)"/>
    <numFmt numFmtId="167" formatCode="0.0"/>
    <numFmt numFmtId="168" formatCode="\(#\)"/>
    <numFmt numFmtId="169" formatCode="_-* #,##0.00\ _₫_-;\-* #,##0.00\ _₫_-;_-* &quot;-&quot;??\ _₫_-;_-@_-"/>
    <numFmt numFmtId="170" formatCode="_-* #,##0.0\ _₫_-;\-* #,##0.0\ _₫_-;_-* &quot;-&quot;??\ _₫_-;_-@_-"/>
    <numFmt numFmtId="171" formatCode="_-* #,##0\ _₫_-;\-* #,##0\ _₫_-;_-* &quot;-&quot;??\ _₫_-;_-@_-"/>
    <numFmt numFmtId="172" formatCode="_(* #,##0.0_);_(* \(#,##0.0\);_(* &quot;-&quot;??_);_(@_)"/>
    <numFmt numFmtId="173" formatCode="#,##0.0_);\(#,##0.0\)"/>
    <numFmt numFmtId="174" formatCode="\+0;\-0;0"/>
    <numFmt numFmtId="175" formatCode="#,##0.000"/>
  </numFmts>
  <fonts count="33">
    <font>
      <sz val="12"/>
      <color theme="1"/>
      <name val="Times New Roman"/>
      <family val="2"/>
    </font>
    <font>
      <b/>
      <sz val="12"/>
      <color theme="1"/>
      <name val="Times New Roman"/>
      <family val="1"/>
    </font>
    <font>
      <sz val="12"/>
      <color theme="1"/>
      <name val="Times New Roman"/>
      <family val="1"/>
    </font>
    <font>
      <sz val="8"/>
      <name val="Times New Roman"/>
      <family val="2"/>
    </font>
    <font>
      <sz val="12"/>
      <color theme="1"/>
      <name val="Calibri"/>
      <family val="2"/>
      <scheme val="minor"/>
    </font>
    <font>
      <sz val="12"/>
      <name val="Times New Roman"/>
      <family val="1"/>
    </font>
    <font>
      <sz val="10"/>
      <name val="Arial"/>
      <family val="2"/>
    </font>
    <font>
      <b/>
      <sz val="12"/>
      <name val="Times New Roman"/>
      <family val="1"/>
    </font>
    <font>
      <sz val="11"/>
      <name val="Times New Roman"/>
      <family val="1"/>
    </font>
    <font>
      <b/>
      <sz val="13"/>
      <name val="Times New Roman"/>
      <family val="1"/>
    </font>
    <font>
      <sz val="13"/>
      <name val="Times New Roman"/>
      <family val="1"/>
    </font>
    <font>
      <sz val="11"/>
      <color theme="1"/>
      <name val="Calibri"/>
      <family val="2"/>
      <scheme val="minor"/>
    </font>
    <font>
      <b/>
      <sz val="11"/>
      <color theme="1"/>
      <name val="Times New Roman"/>
      <family val="1"/>
    </font>
    <font>
      <sz val="11"/>
      <color theme="1"/>
      <name val="Times New Roman"/>
      <family val="1"/>
    </font>
    <font>
      <b/>
      <i/>
      <sz val="12"/>
      <name val="Times New Roman"/>
      <family val="1"/>
    </font>
    <font>
      <i/>
      <sz val="12"/>
      <name val="Times New Roman"/>
      <family val="1"/>
    </font>
    <font>
      <vertAlign val="superscript"/>
      <sz val="12"/>
      <name val="Times New Roman"/>
      <family val="1"/>
    </font>
    <font>
      <sz val="10"/>
      <color theme="1"/>
      <name val="Times New Roman"/>
      <family val="1"/>
    </font>
    <font>
      <sz val="12"/>
      <color theme="1"/>
      <name val="Times New Roman"/>
      <family val="2"/>
    </font>
    <font>
      <b/>
      <sz val="10"/>
      <color theme="1"/>
      <name val="Times New Roman"/>
      <family val="1"/>
    </font>
    <font>
      <i/>
      <sz val="10"/>
      <color theme="1"/>
      <name val="Times New Roman"/>
      <family val="1"/>
    </font>
    <font>
      <b/>
      <sz val="12"/>
      <color rgb="FF000000"/>
      <name val="Times New Roman"/>
      <family val="1"/>
    </font>
    <font>
      <b/>
      <sz val="9"/>
      <name val="Times New Roman"/>
      <family val="1"/>
    </font>
    <font>
      <sz val="9"/>
      <name val="Times New Roman"/>
      <family val="1"/>
    </font>
    <font>
      <i/>
      <sz val="9"/>
      <name val="Times New Roman"/>
      <family val="1"/>
    </font>
    <font>
      <sz val="12"/>
      <name val=".VnTime"/>
      <family val="2"/>
    </font>
    <font>
      <b/>
      <i/>
      <sz val="10"/>
      <color theme="1"/>
      <name val="Times New Roman"/>
      <family val="1"/>
    </font>
    <font>
      <sz val="10"/>
      <name val="Times New Roman"/>
      <family val="1"/>
    </font>
    <font>
      <sz val="11"/>
      <color indexed="8"/>
      <name val="Calibri"/>
      <family val="2"/>
    </font>
    <font>
      <b/>
      <vertAlign val="superscript"/>
      <sz val="12"/>
      <name val="Times New Roman"/>
      <family val="1"/>
    </font>
    <font>
      <sz val="12"/>
      <color rgb="FF000000"/>
      <name val="TimesNewRomanPSMT"/>
    </font>
    <font>
      <b/>
      <i/>
      <sz val="13"/>
      <name val="Times New Roman"/>
      <family val="1"/>
    </font>
    <font>
      <sz val="8"/>
      <color theme="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6">
    <xf numFmtId="0" fontId="0" fillId="0" borderId="0"/>
    <xf numFmtId="0" fontId="4"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11" fillId="0" borderId="0"/>
    <xf numFmtId="43" fontId="11" fillId="0" borderId="0" applyFont="0" applyFill="0" applyBorder="0" applyAlignment="0" applyProtection="0"/>
    <xf numFmtId="0" fontId="6" fillId="0" borderId="0"/>
    <xf numFmtId="43" fontId="18" fillId="0" borderId="0" applyFont="0" applyFill="0" applyBorder="0" applyAlignment="0" applyProtection="0"/>
    <xf numFmtId="0" fontId="6" fillId="0" borderId="0"/>
    <xf numFmtId="0" fontId="4" fillId="0" borderId="0"/>
    <xf numFmtId="43" fontId="10" fillId="0" borderId="0" applyFont="0" applyFill="0" applyBorder="0" applyAlignment="0" applyProtection="0"/>
    <xf numFmtId="0" fontId="25" fillId="0" borderId="0"/>
    <xf numFmtId="0" fontId="4" fillId="0" borderId="0"/>
    <xf numFmtId="43" fontId="6" fillId="0" borderId="0" applyFont="0" applyFill="0" applyBorder="0" applyAlignment="0" applyProtection="0"/>
    <xf numFmtId="43" fontId="28" fillId="0" borderId="0" applyFont="0" applyFill="0" applyBorder="0" applyAlignment="0" applyProtection="0"/>
  </cellStyleXfs>
  <cellXfs count="276">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7" fillId="0" borderId="0" xfId="0" applyFont="1" applyAlignment="1">
      <alignment wrapText="1"/>
    </xf>
    <xf numFmtId="0" fontId="13" fillId="0" borderId="0" xfId="0" applyFont="1" applyAlignment="1">
      <alignment wrapText="1"/>
    </xf>
    <xf numFmtId="0" fontId="19" fillId="0" borderId="0" xfId="0" applyFont="1" applyAlignment="1">
      <alignment horizontal="center" vertical="center" wrapText="1"/>
    </xf>
    <xf numFmtId="43" fontId="19" fillId="0" borderId="1" xfId="8" applyFont="1" applyBorder="1" applyAlignment="1">
      <alignment vertical="center" wrapText="1"/>
    </xf>
    <xf numFmtId="0" fontId="19" fillId="0" borderId="0" xfId="0" applyFont="1" applyAlignment="1">
      <alignment vertical="center" wrapText="1"/>
    </xf>
    <xf numFmtId="43" fontId="17" fillId="0" borderId="1" xfId="8" applyFont="1" applyBorder="1" applyAlignment="1">
      <alignment vertical="center" wrapText="1"/>
    </xf>
    <xf numFmtId="0" fontId="17" fillId="0" borderId="0" xfId="0" applyFont="1" applyAlignment="1">
      <alignment vertical="center" wrapText="1"/>
    </xf>
    <xf numFmtId="169" fontId="17" fillId="0" borderId="0" xfId="0" applyNumberFormat="1" applyFont="1" applyAlignment="1">
      <alignment wrapText="1"/>
    </xf>
    <xf numFmtId="0" fontId="0" fillId="0" borderId="0" xfId="0" applyAlignment="1">
      <alignment horizontal="center" vertical="center"/>
    </xf>
    <xf numFmtId="0" fontId="0" fillId="0" borderId="0" xfId="0" applyAlignment="1">
      <alignment horizontal="left" vertical="center" wrapText="1"/>
    </xf>
    <xf numFmtId="14" fontId="0" fillId="0" borderId="0" xfId="0" applyNumberFormat="1" applyAlignment="1">
      <alignment horizontal="center" vertical="center"/>
    </xf>
    <xf numFmtId="0" fontId="0" fillId="0" borderId="0" xfId="0" applyAlignment="1">
      <alignment vertical="center" wrapText="1"/>
    </xf>
    <xf numFmtId="4" fontId="7" fillId="0" borderId="1" xfId="7" applyNumberFormat="1" applyFont="1" applyBorder="1" applyAlignment="1">
      <alignment vertical="center"/>
    </xf>
    <xf numFmtId="0" fontId="5" fillId="0" borderId="0" xfId="7" applyFont="1" applyAlignment="1">
      <alignment vertical="center"/>
    </xf>
    <xf numFmtId="0" fontId="15" fillId="0" borderId="0" xfId="7" applyFont="1" applyAlignment="1">
      <alignment vertical="center"/>
    </xf>
    <xf numFmtId="0" fontId="7" fillId="0" borderId="1" xfId="7" applyFont="1" applyBorder="1" applyAlignment="1">
      <alignment horizontal="center" vertical="center" wrapText="1"/>
    </xf>
    <xf numFmtId="3" fontId="7" fillId="0" borderId="1" xfId="7" applyNumberFormat="1" applyFont="1" applyBorder="1" applyAlignment="1">
      <alignment horizontal="center" vertical="center" wrapText="1"/>
    </xf>
    <xf numFmtId="0" fontId="7" fillId="0" borderId="1" xfId="7" applyFont="1" applyBorder="1" applyAlignment="1">
      <alignment horizontal="center" vertical="center"/>
    </xf>
    <xf numFmtId="168" fontId="15" fillId="0" borderId="1" xfId="7" applyNumberFormat="1" applyFont="1" applyBorder="1" applyAlignment="1">
      <alignment horizontal="center" vertical="center" wrapText="1"/>
    </xf>
    <xf numFmtId="0" fontId="7" fillId="0" borderId="1" xfId="7" applyFont="1" applyBorder="1" applyAlignment="1">
      <alignment horizontal="justify" vertical="center"/>
    </xf>
    <xf numFmtId="165" fontId="7" fillId="0" borderId="1" xfId="7" applyNumberFormat="1" applyFont="1" applyBorder="1" applyAlignment="1">
      <alignment vertical="center"/>
    </xf>
    <xf numFmtId="3" fontId="7" fillId="0" borderId="1" xfId="7" applyNumberFormat="1" applyFont="1" applyBorder="1" applyAlignment="1">
      <alignment vertical="center"/>
    </xf>
    <xf numFmtId="3" fontId="7" fillId="0" borderId="0" xfId="7" applyNumberFormat="1" applyFont="1" applyAlignment="1">
      <alignment vertical="center"/>
    </xf>
    <xf numFmtId="0" fontId="7" fillId="0" borderId="0" xfId="7" applyFont="1" applyAlignment="1">
      <alignment vertical="center"/>
    </xf>
    <xf numFmtId="0" fontId="5" fillId="0" borderId="1" xfId="7" applyFont="1" applyBorder="1" applyAlignment="1">
      <alignment horizontal="center" vertical="center"/>
    </xf>
    <xf numFmtId="0" fontId="5" fillId="0" borderId="1" xfId="7" applyFont="1" applyBorder="1" applyAlignment="1">
      <alignment horizontal="justify" vertical="center"/>
    </xf>
    <xf numFmtId="165" fontId="5" fillId="0" borderId="1" xfId="7" applyNumberFormat="1" applyFont="1" applyBorder="1" applyAlignment="1">
      <alignment vertical="center"/>
    </xf>
    <xf numFmtId="3" fontId="5" fillId="0" borderId="1" xfId="7" applyNumberFormat="1" applyFont="1" applyBorder="1" applyAlignment="1">
      <alignment vertical="center"/>
    </xf>
    <xf numFmtId="0" fontId="7" fillId="0" borderId="1" xfId="7" applyFont="1" applyBorder="1" applyAlignment="1">
      <alignment horizontal="justify" vertical="center" wrapText="1"/>
    </xf>
    <xf numFmtId="4" fontId="7" fillId="0" borderId="1" xfId="0" applyNumberFormat="1" applyFont="1" applyBorder="1" applyAlignment="1">
      <alignment vertical="center"/>
    </xf>
    <xf numFmtId="4" fontId="7" fillId="0" borderId="0" xfId="7" applyNumberFormat="1" applyFont="1" applyAlignment="1">
      <alignment vertical="center"/>
    </xf>
    <xf numFmtId="43" fontId="7" fillId="0" borderId="1" xfId="8" applyFont="1" applyFill="1" applyBorder="1" applyAlignment="1">
      <alignment vertical="center"/>
    </xf>
    <xf numFmtId="0" fontId="5" fillId="0" borderId="0" xfId="7" applyFont="1" applyAlignment="1">
      <alignment horizontal="center" vertical="center"/>
    </xf>
    <xf numFmtId="3" fontId="5" fillId="0" borderId="0" xfId="7" applyNumberFormat="1" applyFont="1" applyAlignment="1">
      <alignment horizontal="center" vertical="center"/>
    </xf>
    <xf numFmtId="172" fontId="23" fillId="0" borderId="1" xfId="8" applyNumberFormat="1" applyFont="1" applyFill="1" applyBorder="1" applyAlignment="1">
      <alignment horizontal="center" vertical="center"/>
    </xf>
    <xf numFmtId="166" fontId="23" fillId="0" borderId="1" xfId="8" applyNumberFormat="1" applyFont="1" applyFill="1" applyBorder="1" applyAlignment="1">
      <alignment horizontal="center" vertical="center" wrapText="1"/>
    </xf>
    <xf numFmtId="0" fontId="1" fillId="0" borderId="0" xfId="0" applyFont="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0" fillId="0" borderId="1" xfId="0" applyBorder="1" applyAlignment="1">
      <alignment horizontal="center" vertical="center"/>
    </xf>
    <xf numFmtId="165"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0" fillId="0" borderId="1" xfId="0" applyBorder="1" applyAlignment="1">
      <alignment vertical="center" wrapText="1"/>
    </xf>
    <xf numFmtId="4" fontId="0" fillId="0" borderId="1" xfId="0" applyNumberFormat="1" applyBorder="1" applyAlignment="1">
      <alignment horizontal="right" vertical="center"/>
    </xf>
    <xf numFmtId="0" fontId="19" fillId="0" borderId="1" xfId="0" applyFont="1" applyBorder="1" applyAlignment="1">
      <alignment horizontal="center" vertical="center" wrapText="1"/>
    </xf>
    <xf numFmtId="4" fontId="19" fillId="0" borderId="1" xfId="0" applyNumberFormat="1" applyFont="1" applyBorder="1" applyAlignment="1">
      <alignment horizontal="center" vertical="center" wrapText="1"/>
    </xf>
    <xf numFmtId="0" fontId="27" fillId="0" borderId="0" xfId="2" applyFont="1" applyAlignment="1">
      <alignment vertical="center" wrapText="1"/>
    </xf>
    <xf numFmtId="0" fontId="19" fillId="0" borderId="1" xfId="10" applyFont="1" applyBorder="1" applyAlignment="1">
      <alignment horizontal="center" vertical="center"/>
    </xf>
    <xf numFmtId="0" fontId="19" fillId="0" borderId="5" xfId="10" applyFont="1" applyBorder="1" applyAlignment="1">
      <alignment horizontal="center" vertical="center"/>
    </xf>
    <xf numFmtId="0" fontId="19" fillId="0" borderId="0" xfId="2" applyFont="1" applyAlignment="1">
      <alignment vertical="center" wrapText="1"/>
    </xf>
    <xf numFmtId="166" fontId="19" fillId="0" borderId="1" xfId="8" applyNumberFormat="1" applyFont="1" applyBorder="1" applyAlignment="1">
      <alignment horizontal="center" vertical="center"/>
    </xf>
    <xf numFmtId="0" fontId="19" fillId="0" borderId="1" xfId="10" applyFont="1" applyBorder="1" applyAlignment="1">
      <alignment horizontal="center" vertical="center" wrapText="1"/>
    </xf>
    <xf numFmtId="166" fontId="19" fillId="0" borderId="1" xfId="8" applyNumberFormat="1" applyFont="1" applyBorder="1" applyAlignment="1">
      <alignment horizontal="center" vertical="center" wrapText="1"/>
    </xf>
    <xf numFmtId="0" fontId="19" fillId="0" borderId="1" xfId="10" applyFont="1" applyBorder="1" applyAlignment="1">
      <alignment horizontal="left" vertical="center"/>
    </xf>
    <xf numFmtId="0" fontId="19" fillId="0" borderId="1" xfId="0" applyFont="1" applyBorder="1" applyAlignment="1">
      <alignment horizontal="justify" vertical="center" wrapText="1"/>
    </xf>
    <xf numFmtId="0" fontId="17" fillId="0" borderId="1" xfId="0" quotePrefix="1" applyFont="1" applyBorder="1" applyAlignment="1">
      <alignment horizontal="center" vertical="center" wrapText="1"/>
    </xf>
    <xf numFmtId="0" fontId="17" fillId="0" borderId="1" xfId="0" applyFont="1" applyBorder="1" applyAlignment="1">
      <alignment horizontal="justify" vertical="center" wrapText="1"/>
    </xf>
    <xf numFmtId="0" fontId="27" fillId="0" borderId="0" xfId="2" applyFont="1" applyAlignment="1">
      <alignment horizontal="center" vertical="center" wrapText="1"/>
    </xf>
    <xf numFmtId="166" fontId="27" fillId="0" borderId="0" xfId="8" applyNumberFormat="1" applyFont="1" applyAlignment="1">
      <alignment vertical="center" wrapText="1"/>
    </xf>
    <xf numFmtId="172" fontId="5" fillId="0" borderId="1" xfId="8" applyNumberFormat="1" applyFont="1" applyBorder="1" applyAlignment="1">
      <alignment vertical="center"/>
    </xf>
    <xf numFmtId="166" fontId="7" fillId="0" borderId="1" xfId="8" applyNumberFormat="1" applyFont="1" applyFill="1" applyBorder="1" applyAlignment="1">
      <alignment horizontal="center" vertical="center" wrapText="1"/>
    </xf>
    <xf numFmtId="166" fontId="15" fillId="0" borderId="1" xfId="8" applyNumberFormat="1" applyFont="1" applyFill="1" applyBorder="1" applyAlignment="1">
      <alignment horizontal="center" vertical="center" wrapText="1"/>
    </xf>
    <xf numFmtId="166" fontId="7" fillId="0" borderId="1" xfId="8" applyNumberFormat="1" applyFont="1" applyFill="1" applyBorder="1" applyAlignment="1">
      <alignment vertical="center"/>
    </xf>
    <xf numFmtId="166" fontId="5" fillId="0" borderId="1" xfId="8" applyNumberFormat="1" applyFont="1" applyFill="1" applyBorder="1" applyAlignment="1">
      <alignment vertical="center"/>
    </xf>
    <xf numFmtId="166" fontId="5" fillId="0" borderId="0" xfId="8" applyNumberFormat="1" applyFont="1" applyFill="1" applyAlignment="1">
      <alignment vertical="center"/>
    </xf>
    <xf numFmtId="172" fontId="7" fillId="0" borderId="1" xfId="8" applyNumberFormat="1" applyFont="1" applyBorder="1" applyAlignment="1">
      <alignment horizontal="center" vertical="center" wrapText="1"/>
    </xf>
    <xf numFmtId="172" fontId="15" fillId="0" borderId="1" xfId="8" applyNumberFormat="1" applyFont="1" applyBorder="1" applyAlignment="1">
      <alignment horizontal="center" vertical="center" wrapText="1"/>
    </xf>
    <xf numFmtId="172" fontId="15" fillId="0" borderId="1" xfId="8" applyNumberFormat="1" applyFont="1" applyBorder="1" applyAlignment="1">
      <alignment horizontal="center" vertical="center"/>
    </xf>
    <xf numFmtId="172" fontId="7" fillId="0" borderId="1" xfId="8" applyNumberFormat="1" applyFont="1" applyBorder="1" applyAlignment="1">
      <alignment vertical="center"/>
    </xf>
    <xf numFmtId="172" fontId="5" fillId="0" borderId="0" xfId="8" applyNumberFormat="1"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xf>
    <xf numFmtId="0" fontId="7" fillId="0" borderId="1" xfId="0" applyFont="1" applyBorder="1" applyAlignment="1">
      <alignment vertical="center"/>
    </xf>
    <xf numFmtId="3"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26" fillId="0" borderId="0" xfId="2" applyFont="1" applyAlignment="1">
      <alignment vertical="center" wrapText="1"/>
    </xf>
    <xf numFmtId="0" fontId="17" fillId="0" borderId="0" xfId="2" applyFont="1" applyAlignment="1">
      <alignment vertical="center" wrapText="1"/>
    </xf>
    <xf numFmtId="0" fontId="17" fillId="0" borderId="5" xfId="10" applyFont="1" applyBorder="1" applyAlignment="1">
      <alignment horizontal="center" vertical="center"/>
    </xf>
    <xf numFmtId="173" fontId="19" fillId="0" borderId="1" xfId="8" applyNumberFormat="1" applyFont="1" applyBorder="1" applyAlignment="1">
      <alignment horizontal="center" vertical="center" wrapText="1"/>
    </xf>
    <xf numFmtId="166" fontId="5" fillId="0" borderId="1" xfId="8" applyNumberFormat="1" applyFont="1" applyFill="1" applyBorder="1" applyAlignment="1">
      <alignment vertical="center" wrapText="1"/>
    </xf>
    <xf numFmtId="166" fontId="10" fillId="0" borderId="1" xfId="8" applyNumberFormat="1" applyFont="1" applyFill="1" applyBorder="1" applyAlignment="1">
      <alignment horizontal="center" vertical="center"/>
    </xf>
    <xf numFmtId="0" fontId="10" fillId="0" borderId="0" xfId="1" applyFont="1"/>
    <xf numFmtId="3" fontId="7" fillId="0" borderId="3" xfId="1" applyNumberFormat="1" applyFont="1" applyBorder="1" applyAlignment="1">
      <alignment horizontal="center" vertical="center" wrapText="1"/>
    </xf>
    <xf numFmtId="3" fontId="7" fillId="0" borderId="3" xfId="1" applyNumberFormat="1" applyFont="1" applyBorder="1" applyAlignment="1">
      <alignment horizontal="justify" vertical="center" wrapText="1"/>
    </xf>
    <xf numFmtId="3" fontId="7" fillId="0" borderId="1" xfId="1" applyNumberFormat="1" applyFont="1" applyBorder="1" applyAlignment="1">
      <alignment horizontal="center" vertical="center" wrapText="1"/>
    </xf>
    <xf numFmtId="0" fontId="7" fillId="0" borderId="1" xfId="1" applyFont="1" applyBorder="1" applyAlignment="1">
      <alignment vertical="center" wrapText="1"/>
    </xf>
    <xf numFmtId="0" fontId="9" fillId="0" borderId="1" xfId="1" applyFont="1" applyBorder="1"/>
    <xf numFmtId="0" fontId="9" fillId="0" borderId="0" xfId="1" applyFont="1"/>
    <xf numFmtId="2" fontId="5" fillId="0" borderId="1" xfId="1" applyNumberFormat="1" applyFont="1" applyBorder="1" applyAlignment="1">
      <alignment horizontal="center" vertical="center" wrapText="1"/>
    </xf>
    <xf numFmtId="2" fontId="5" fillId="0" borderId="1" xfId="1" applyNumberFormat="1" applyFont="1" applyBorder="1" applyAlignment="1">
      <alignment horizontal="justify" vertical="center" wrapText="1"/>
    </xf>
    <xf numFmtId="2" fontId="5" fillId="0" borderId="1" xfId="1" applyNumberFormat="1" applyFont="1" applyBorder="1" applyAlignment="1">
      <alignment vertical="center" wrapText="1"/>
    </xf>
    <xf numFmtId="2" fontId="9" fillId="0" borderId="1" xfId="1" applyNumberFormat="1" applyFont="1" applyBorder="1"/>
    <xf numFmtId="2" fontId="9" fillId="0" borderId="0" xfId="1" applyNumberFormat="1" applyFont="1"/>
    <xf numFmtId="2" fontId="15" fillId="0" borderId="1" xfId="1" applyNumberFormat="1" applyFont="1" applyBorder="1" applyAlignment="1">
      <alignment horizontal="center" vertical="center" wrapText="1"/>
    </xf>
    <xf numFmtId="2" fontId="15" fillId="0" borderId="1" xfId="1" applyNumberFormat="1" applyFont="1" applyBorder="1" applyAlignment="1">
      <alignment horizontal="justify" vertical="center" wrapText="1"/>
    </xf>
    <xf numFmtId="167" fontId="15" fillId="0" borderId="1" xfId="1" applyNumberFormat="1" applyFont="1" applyBorder="1" applyAlignment="1">
      <alignment horizontal="center" vertical="center" wrapText="1"/>
    </xf>
    <xf numFmtId="167" fontId="15" fillId="0" borderId="1" xfId="1" applyNumberFormat="1" applyFont="1" applyBorder="1" applyAlignment="1">
      <alignment vertical="center" wrapText="1"/>
    </xf>
    <xf numFmtId="2" fontId="31" fillId="0" borderId="1" xfId="1" applyNumberFormat="1" applyFont="1" applyBorder="1"/>
    <xf numFmtId="2" fontId="31" fillId="0" borderId="0" xfId="1" applyNumberFormat="1" applyFont="1"/>
    <xf numFmtId="3" fontId="7" fillId="0" borderId="1" xfId="1" applyNumberFormat="1" applyFont="1" applyBorder="1" applyAlignment="1">
      <alignment horizontal="justify" vertical="center" wrapText="1"/>
    </xf>
    <xf numFmtId="3" fontId="7" fillId="0" borderId="1" xfId="1" applyNumberFormat="1" applyFont="1" applyBorder="1" applyAlignment="1">
      <alignment vertical="center" wrapText="1"/>
    </xf>
    <xf numFmtId="3" fontId="5" fillId="0" borderId="1" xfId="1" applyNumberFormat="1" applyFont="1" applyBorder="1" applyAlignment="1">
      <alignment horizontal="center" vertical="center" wrapText="1"/>
    </xf>
    <xf numFmtId="3" fontId="5" fillId="0" borderId="1" xfId="1" applyNumberFormat="1" applyFont="1" applyBorder="1" applyAlignment="1">
      <alignment horizontal="justify" vertical="center" wrapText="1"/>
    </xf>
    <xf numFmtId="3" fontId="5" fillId="0" borderId="1" xfId="1" applyNumberFormat="1" applyFont="1" applyBorder="1" applyAlignment="1">
      <alignment vertical="center" wrapText="1"/>
    </xf>
    <xf numFmtId="0" fontId="5" fillId="0" borderId="1" xfId="1" applyFont="1" applyBorder="1" applyAlignment="1">
      <alignment vertical="center" wrapText="1"/>
    </xf>
    <xf numFmtId="3" fontId="14" fillId="0" borderId="1" xfId="1" applyNumberFormat="1" applyFont="1" applyBorder="1" applyAlignment="1">
      <alignment horizontal="center" vertical="center" wrapText="1"/>
    </xf>
    <xf numFmtId="3" fontId="14" fillId="0" borderId="1" xfId="1" applyNumberFormat="1" applyFont="1" applyBorder="1" applyAlignment="1">
      <alignment horizontal="justify" vertical="center" wrapText="1"/>
    </xf>
    <xf numFmtId="3" fontId="14" fillId="0" borderId="1" xfId="1" applyNumberFormat="1" applyFont="1" applyBorder="1" applyAlignment="1">
      <alignment vertical="center" wrapText="1"/>
    </xf>
    <xf numFmtId="0" fontId="31" fillId="0" borderId="1" xfId="1" applyFont="1" applyBorder="1"/>
    <xf numFmtId="0" fontId="31" fillId="0" borderId="0" xfId="1" applyFont="1"/>
    <xf numFmtId="0" fontId="10" fillId="0" borderId="1" xfId="1" applyFont="1" applyBorder="1"/>
    <xf numFmtId="3" fontId="7" fillId="0" borderId="1" xfId="1" quotePrefix="1" applyNumberFormat="1" applyFont="1" applyBorder="1" applyAlignment="1">
      <alignment horizontal="center" vertical="center" wrapText="1"/>
    </xf>
    <xf numFmtId="1" fontId="15" fillId="0" borderId="1" xfId="1" applyNumberFormat="1" applyFont="1" applyBorder="1" applyAlignment="1">
      <alignment horizontal="center" vertical="center" wrapText="1"/>
    </xf>
    <xf numFmtId="1" fontId="15" fillId="0" borderId="1" xfId="1" applyNumberFormat="1" applyFont="1" applyBorder="1" applyAlignment="1">
      <alignment vertical="center" wrapText="1"/>
    </xf>
    <xf numFmtId="3" fontId="9" fillId="0" borderId="1" xfId="1" applyNumberFormat="1" applyFont="1" applyBorder="1" applyAlignment="1">
      <alignment vertical="center"/>
    </xf>
    <xf numFmtId="3" fontId="5" fillId="0" borderId="1" xfId="1" quotePrefix="1" applyNumberFormat="1" applyFont="1" applyBorder="1" applyAlignment="1">
      <alignment horizontal="center" vertical="center" wrapText="1"/>
    </xf>
    <xf numFmtId="167" fontId="15" fillId="0" borderId="1" xfId="1" quotePrefix="1" applyNumberFormat="1" applyFont="1" applyBorder="1" applyAlignment="1">
      <alignment horizontal="center" vertical="center" wrapText="1"/>
    </xf>
    <xf numFmtId="166" fontId="10" fillId="0" borderId="0" xfId="1" applyNumberFormat="1" applyFont="1"/>
    <xf numFmtId="172" fontId="23" fillId="0" borderId="0" xfId="8" applyNumberFormat="1" applyFont="1" applyFill="1" applyAlignment="1">
      <alignment horizontal="center" vertical="center"/>
    </xf>
    <xf numFmtId="166" fontId="23" fillId="0" borderId="0" xfId="8" applyNumberFormat="1" applyFont="1" applyFill="1" applyAlignment="1">
      <alignment horizontal="center" vertical="center"/>
    </xf>
    <xf numFmtId="172" fontId="22" fillId="0" borderId="1" xfId="8" applyNumberFormat="1" applyFont="1" applyFill="1" applyBorder="1" applyAlignment="1">
      <alignment horizontal="center" vertical="center"/>
    </xf>
    <xf numFmtId="172" fontId="22" fillId="0" borderId="0" xfId="8" applyNumberFormat="1" applyFont="1" applyFill="1" applyAlignment="1">
      <alignment horizontal="center" vertical="center"/>
    </xf>
    <xf numFmtId="172" fontId="22" fillId="0" borderId="1" xfId="8" applyNumberFormat="1" applyFont="1" applyFill="1" applyBorder="1" applyAlignment="1">
      <alignment horizontal="center" vertical="center" wrapText="1"/>
    </xf>
    <xf numFmtId="172" fontId="22" fillId="0" borderId="4" xfId="8" applyNumberFormat="1" applyFont="1" applyFill="1" applyBorder="1" applyAlignment="1">
      <alignment horizontal="center" vertical="center" wrapText="1"/>
    </xf>
    <xf numFmtId="172" fontId="23" fillId="0" borderId="1" xfId="8" applyNumberFormat="1" applyFont="1" applyFill="1" applyBorder="1" applyAlignment="1">
      <alignment horizontal="left" vertical="center" wrapText="1"/>
    </xf>
    <xf numFmtId="172" fontId="22" fillId="0" borderId="2" xfId="8" applyNumberFormat="1" applyFont="1" applyFill="1" applyBorder="1" applyAlignment="1">
      <alignment horizontal="left" vertical="center" wrapText="1"/>
    </xf>
    <xf numFmtId="172" fontId="22" fillId="0" borderId="1" xfId="8" applyNumberFormat="1" applyFont="1" applyFill="1" applyBorder="1" applyAlignment="1">
      <alignment horizontal="left" vertical="center" wrapText="1"/>
    </xf>
    <xf numFmtId="172" fontId="24" fillId="0" borderId="0" xfId="8" applyNumberFormat="1" applyFont="1" applyFill="1" applyAlignment="1">
      <alignment horizontal="center" vertical="center"/>
    </xf>
    <xf numFmtId="172" fontId="23" fillId="0" borderId="0" xfId="8" applyNumberFormat="1" applyFont="1" applyFill="1" applyAlignment="1">
      <alignment horizontal="left" vertical="center"/>
    </xf>
    <xf numFmtId="172" fontId="23" fillId="0" borderId="0" xfId="8" applyNumberFormat="1" applyFont="1" applyFill="1" applyAlignment="1">
      <alignment vertical="center"/>
    </xf>
    <xf numFmtId="166" fontId="22" fillId="0" borderId="1" xfId="8" applyNumberFormat="1" applyFont="1" applyFill="1" applyBorder="1" applyAlignment="1">
      <alignment horizontal="center" vertical="center"/>
    </xf>
    <xf numFmtId="166" fontId="22" fillId="0" borderId="1" xfId="8" applyNumberFormat="1" applyFont="1" applyFill="1" applyBorder="1" applyAlignment="1">
      <alignment vertical="center"/>
    </xf>
    <xf numFmtId="166" fontId="23" fillId="0" borderId="1" xfId="8" applyNumberFormat="1" applyFont="1" applyFill="1" applyBorder="1" applyAlignment="1">
      <alignment horizontal="center" vertical="center"/>
    </xf>
    <xf numFmtId="166" fontId="23" fillId="0" borderId="1" xfId="8" applyNumberFormat="1" applyFont="1" applyFill="1" applyBorder="1" applyAlignment="1">
      <alignment vertical="center"/>
    </xf>
    <xf numFmtId="166" fontId="23" fillId="0" borderId="0" xfId="8" applyNumberFormat="1" applyFont="1" applyFill="1" applyAlignment="1">
      <alignment vertical="center"/>
    </xf>
    <xf numFmtId="37" fontId="22" fillId="0" borderId="1" xfId="8" applyNumberFormat="1" applyFont="1" applyFill="1" applyBorder="1" applyAlignment="1">
      <alignment horizontal="center" vertical="center" shrinkToFit="1"/>
    </xf>
    <xf numFmtId="37" fontId="22" fillId="0" borderId="5" xfId="8" applyNumberFormat="1" applyFont="1" applyFill="1" applyBorder="1" applyAlignment="1">
      <alignment horizontal="center" vertical="center" shrinkToFit="1"/>
    </xf>
    <xf numFmtId="37" fontId="23" fillId="0" borderId="1" xfId="8" quotePrefix="1" applyNumberFormat="1" applyFont="1" applyFill="1" applyBorder="1" applyAlignment="1">
      <alignment horizontal="center" vertical="center" wrapText="1"/>
    </xf>
    <xf numFmtId="37" fontId="22" fillId="0" borderId="2" xfId="8" quotePrefix="1" applyNumberFormat="1" applyFont="1" applyFill="1" applyBorder="1" applyAlignment="1">
      <alignment horizontal="center" vertical="center" wrapText="1"/>
    </xf>
    <xf numFmtId="37" fontId="22" fillId="0" borderId="2" xfId="8" applyNumberFormat="1" applyFont="1" applyFill="1" applyBorder="1" applyAlignment="1">
      <alignment horizontal="center" vertical="center" shrinkToFit="1"/>
    </xf>
    <xf numFmtId="37" fontId="22" fillId="0" borderId="1" xfId="8" applyNumberFormat="1" applyFont="1" applyFill="1" applyBorder="1" applyAlignment="1">
      <alignment horizontal="center" vertical="center"/>
    </xf>
    <xf numFmtId="37" fontId="23" fillId="0" borderId="1" xfId="8" quotePrefix="1" applyNumberFormat="1" applyFont="1" applyFill="1" applyBorder="1" applyAlignment="1">
      <alignment horizontal="center" vertical="center"/>
    </xf>
    <xf numFmtId="37" fontId="23" fillId="0" borderId="1" xfId="8" quotePrefix="1" applyNumberFormat="1" applyFont="1" applyFill="1" applyBorder="1" applyAlignment="1">
      <alignment horizontal="center" vertical="center" shrinkToFit="1"/>
    </xf>
    <xf numFmtId="166" fontId="23" fillId="0" borderId="1" xfId="8" applyNumberFormat="1" applyFont="1" applyFill="1" applyBorder="1" applyAlignment="1">
      <alignment vertical="center" wrapText="1"/>
    </xf>
    <xf numFmtId="166" fontId="22" fillId="0" borderId="1" xfId="8" applyNumberFormat="1" applyFont="1" applyFill="1" applyBorder="1" applyAlignment="1">
      <alignment horizontal="right" vertical="center"/>
    </xf>
    <xf numFmtId="166" fontId="23" fillId="0" borderId="1" xfId="8" applyNumberFormat="1" applyFont="1" applyFill="1" applyBorder="1" applyAlignment="1">
      <alignment horizontal="right" vertical="center"/>
    </xf>
    <xf numFmtId="0" fontId="7" fillId="0" borderId="1" xfId="7" applyFont="1" applyBorder="1" applyAlignment="1">
      <alignment horizontal="left" vertical="center" wrapText="1"/>
    </xf>
    <xf numFmtId="0" fontId="17" fillId="0" borderId="0" xfId="0" applyFont="1"/>
    <xf numFmtId="0" fontId="19" fillId="0" borderId="1" xfId="0" applyFont="1" applyBorder="1" applyAlignment="1">
      <alignment horizontal="center" vertical="center"/>
    </xf>
    <xf numFmtId="0" fontId="19" fillId="0" borderId="0" xfId="0" applyFont="1" applyAlignment="1">
      <alignment horizontal="center" vertical="center"/>
    </xf>
    <xf numFmtId="164" fontId="19" fillId="0" borderId="0" xfId="0" applyNumberFormat="1" applyFont="1" applyAlignment="1">
      <alignment horizontal="center" vertical="center"/>
    </xf>
    <xf numFmtId="43" fontId="19" fillId="0" borderId="1" xfId="8" applyFont="1" applyBorder="1" applyAlignment="1">
      <alignment horizontal="center" vertical="center"/>
    </xf>
    <xf numFmtId="43" fontId="19" fillId="0" borderId="1" xfId="8" applyFont="1" applyBorder="1" applyAlignment="1">
      <alignment vertical="center"/>
    </xf>
    <xf numFmtId="43" fontId="19" fillId="0" borderId="0" xfId="8" applyFont="1" applyAlignment="1">
      <alignment vertical="center"/>
    </xf>
    <xf numFmtId="43" fontId="17" fillId="0" borderId="1" xfId="8" applyFont="1" applyBorder="1" applyAlignment="1">
      <alignment horizontal="center" vertical="center"/>
    </xf>
    <xf numFmtId="43" fontId="17" fillId="0" borderId="1" xfId="8" applyFont="1" applyBorder="1" applyAlignment="1">
      <alignment vertical="center"/>
    </xf>
    <xf numFmtId="43" fontId="17" fillId="0" borderId="1" xfId="8" applyFont="1" applyFill="1" applyBorder="1" applyAlignment="1">
      <alignment vertical="center"/>
    </xf>
    <xf numFmtId="43" fontId="17" fillId="0" borderId="0" xfId="8" applyFont="1" applyAlignment="1">
      <alignment vertical="center"/>
    </xf>
    <xf numFmtId="170" fontId="26" fillId="0" borderId="1" xfId="8" quotePrefix="1" applyNumberFormat="1" applyFont="1" applyBorder="1" applyAlignment="1">
      <alignment horizontal="center" vertical="center"/>
    </xf>
    <xf numFmtId="43" fontId="26" fillId="0" borderId="1" xfId="8" applyFont="1" applyBorder="1" applyAlignment="1">
      <alignment vertical="center" wrapText="1"/>
    </xf>
    <xf numFmtId="43" fontId="26" fillId="0" borderId="1" xfId="8" applyFont="1" applyBorder="1" applyAlignment="1">
      <alignment vertical="center"/>
    </xf>
    <xf numFmtId="43" fontId="26" fillId="0" borderId="0" xfId="8" applyFont="1" applyAlignment="1">
      <alignment vertical="center"/>
    </xf>
    <xf numFmtId="43" fontId="17" fillId="2" borderId="1" xfId="8" applyFont="1" applyFill="1" applyBorder="1" applyAlignment="1">
      <alignment horizontal="center" vertical="center"/>
    </xf>
    <xf numFmtId="43" fontId="17" fillId="2" borderId="1" xfId="8" applyFont="1" applyFill="1" applyBorder="1" applyAlignment="1">
      <alignment vertical="center" wrapText="1"/>
    </xf>
    <xf numFmtId="43" fontId="17" fillId="2" borderId="1" xfId="8" applyFont="1" applyFill="1" applyBorder="1" applyAlignment="1">
      <alignment vertical="center"/>
    </xf>
    <xf numFmtId="43" fontId="17" fillId="2" borderId="0" xfId="8" applyFont="1" applyFill="1" applyAlignment="1">
      <alignment vertical="center"/>
    </xf>
    <xf numFmtId="166" fontId="26" fillId="0" borderId="1" xfId="8" quotePrefix="1" applyNumberFormat="1" applyFont="1" applyBorder="1" applyAlignment="1">
      <alignment horizontal="center" vertical="center"/>
    </xf>
    <xf numFmtId="171" fontId="26" fillId="0" borderId="1" xfId="8" applyNumberFormat="1" applyFont="1" applyBorder="1" applyAlignment="1">
      <alignment vertical="center"/>
    </xf>
    <xf numFmtId="166" fontId="26" fillId="2" borderId="1" xfId="8" quotePrefix="1" applyNumberFormat="1" applyFont="1" applyFill="1" applyBorder="1" applyAlignment="1">
      <alignment horizontal="center" vertical="center"/>
    </xf>
    <xf numFmtId="166" fontId="19" fillId="2" borderId="1" xfId="8" applyNumberFormat="1" applyFont="1" applyFill="1" applyBorder="1" applyAlignment="1">
      <alignment horizontal="center" vertical="center"/>
    </xf>
    <xf numFmtId="43" fontId="19" fillId="2" borderId="1" xfId="8" applyFont="1" applyFill="1" applyBorder="1" applyAlignment="1">
      <alignment vertical="center" wrapText="1"/>
    </xf>
    <xf numFmtId="43" fontId="19" fillId="2" borderId="1" xfId="8" applyFont="1" applyFill="1" applyBorder="1" applyAlignment="1">
      <alignment vertical="center"/>
    </xf>
    <xf numFmtId="43" fontId="19" fillId="2" borderId="0" xfId="8" applyFont="1" applyFill="1" applyAlignment="1">
      <alignment vertical="center"/>
    </xf>
    <xf numFmtId="0" fontId="17" fillId="0" borderId="0" xfId="0" applyFont="1" applyAlignment="1">
      <alignment horizontal="center"/>
    </xf>
    <xf numFmtId="0" fontId="19" fillId="0" borderId="0" xfId="0" applyFont="1" applyAlignment="1">
      <alignment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4" fontId="17" fillId="0" borderId="1" xfId="8" applyNumberFormat="1" applyFont="1" applyBorder="1" applyAlignment="1">
      <alignment vertical="center"/>
    </xf>
    <xf numFmtId="0" fontId="17" fillId="0" borderId="0" xfId="0" applyFont="1" applyAlignment="1">
      <alignment vertical="center"/>
    </xf>
    <xf numFmtId="4" fontId="5" fillId="0" borderId="1" xfId="7" applyNumberFormat="1" applyFont="1" applyBorder="1" applyAlignment="1">
      <alignment vertical="center"/>
    </xf>
    <xf numFmtId="166" fontId="24" fillId="0" borderId="1" xfId="8" applyNumberFormat="1" applyFont="1" applyFill="1" applyBorder="1" applyAlignment="1">
      <alignment vertical="center"/>
    </xf>
    <xf numFmtId="174" fontId="7" fillId="0" borderId="1" xfId="8" applyNumberFormat="1" applyFont="1" applyBorder="1" applyAlignment="1">
      <alignment vertical="center"/>
    </xf>
    <xf numFmtId="174" fontId="5" fillId="0" borderId="1" xfId="8" applyNumberFormat="1" applyFont="1" applyBorder="1" applyAlignment="1">
      <alignment vertical="center"/>
    </xf>
    <xf numFmtId="0" fontId="1"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72" fontId="1" fillId="0" borderId="1" xfId="8" applyNumberFormat="1" applyFont="1" applyBorder="1" applyAlignment="1">
      <alignment vertical="center" wrapText="1"/>
    </xf>
    <xf numFmtId="172" fontId="2" fillId="0" borderId="1" xfId="8" applyNumberFormat="1" applyFont="1" applyBorder="1" applyAlignment="1">
      <alignment vertical="center" wrapText="1"/>
    </xf>
    <xf numFmtId="172" fontId="17" fillId="0" borderId="1" xfId="8" applyNumberFormat="1" applyFont="1" applyBorder="1" applyAlignment="1">
      <alignment horizontal="center" vertical="center"/>
    </xf>
    <xf numFmtId="172" fontId="27" fillId="0" borderId="1" xfId="8" applyNumberFormat="1" applyFont="1" applyBorder="1" applyAlignment="1">
      <alignment vertical="center" wrapText="1"/>
    </xf>
    <xf numFmtId="172" fontId="19" fillId="0" borderId="1" xfId="8" applyNumberFormat="1" applyFont="1" applyBorder="1" applyAlignment="1">
      <alignment horizontal="center" vertical="center" wrapText="1"/>
    </xf>
    <xf numFmtId="0" fontId="19" fillId="0" borderId="1" xfId="10" applyFont="1" applyBorder="1" applyAlignment="1">
      <alignment horizontal="left" vertical="center" wrapText="1"/>
    </xf>
    <xf numFmtId="172" fontId="19" fillId="0" borderId="1" xfId="8" applyNumberFormat="1" applyFont="1" applyBorder="1" applyAlignment="1">
      <alignment horizontal="center" vertical="center"/>
    </xf>
    <xf numFmtId="172" fontId="26" fillId="0" borderId="1" xfId="8" applyNumberFormat="1" applyFont="1" applyBorder="1" applyAlignment="1">
      <alignment horizontal="center" vertical="center"/>
    </xf>
    <xf numFmtId="172" fontId="17" fillId="0" borderId="1" xfId="8" applyNumberFormat="1" applyFont="1" applyBorder="1" applyAlignment="1">
      <alignment vertical="center" wrapText="1"/>
    </xf>
    <xf numFmtId="166" fontId="32" fillId="0" borderId="1" xfId="8" applyNumberFormat="1" applyFont="1" applyFill="1" applyBorder="1" applyAlignment="1">
      <alignment vertical="center" wrapText="1"/>
    </xf>
    <xf numFmtId="0" fontId="30" fillId="0" borderId="1"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vertical="center" wrapText="1"/>
    </xf>
    <xf numFmtId="0" fontId="7" fillId="0" borderId="1" xfId="1" applyFont="1" applyBorder="1" applyAlignment="1">
      <alignment horizontal="center" vertical="center" wrapText="1"/>
    </xf>
    <xf numFmtId="165" fontId="7" fillId="0" borderId="1" xfId="1" applyNumberFormat="1" applyFont="1" applyBorder="1" applyAlignment="1">
      <alignment vertical="center" wrapText="1"/>
    </xf>
    <xf numFmtId="3" fontId="10" fillId="0" borderId="1" xfId="1" applyNumberFormat="1" applyFont="1" applyBorder="1"/>
    <xf numFmtId="165" fontId="10" fillId="0" borderId="1" xfId="1" applyNumberFormat="1" applyFont="1" applyBorder="1"/>
    <xf numFmtId="4" fontId="10" fillId="0" borderId="0" xfId="1" applyNumberFormat="1" applyFont="1"/>
    <xf numFmtId="175" fontId="10" fillId="0" borderId="0" xfId="1" applyNumberFormat="1" applyFont="1"/>
    <xf numFmtId="3" fontId="15" fillId="0" borderId="1" xfId="1" applyNumberFormat="1" applyFont="1" applyBorder="1" applyAlignment="1">
      <alignment vertical="center" wrapText="1"/>
    </xf>
    <xf numFmtId="43" fontId="5" fillId="0" borderId="1" xfId="8" applyFont="1" applyFill="1" applyBorder="1" applyAlignment="1">
      <alignment horizontal="center" vertical="center" wrapText="1"/>
    </xf>
    <xf numFmtId="4" fontId="10" fillId="0" borderId="1" xfId="1" applyNumberFormat="1" applyFont="1" applyBorder="1"/>
    <xf numFmtId="0" fontId="0" fillId="0" borderId="1" xfId="0" applyFill="1" applyBorder="1" applyAlignment="1">
      <alignment horizontal="center" vertical="center"/>
    </xf>
    <xf numFmtId="0" fontId="0" fillId="0" borderId="1" xfId="0" applyFill="1" applyBorder="1" applyAlignment="1">
      <alignment vertical="center" wrapText="1"/>
    </xf>
    <xf numFmtId="3" fontId="0" fillId="0" borderId="1" xfId="0" applyNumberFormat="1" applyFill="1" applyBorder="1" applyAlignment="1">
      <alignment horizontal="right" vertical="center"/>
    </xf>
    <xf numFmtId="165" fontId="0" fillId="0" borderId="1" xfId="0" applyNumberFormat="1" applyFill="1" applyBorder="1" applyAlignment="1">
      <alignment horizontal="center" vertical="center"/>
    </xf>
    <xf numFmtId="0" fontId="0" fillId="0" borderId="0" xfId="0" applyFill="1" applyAlignment="1">
      <alignment vertical="center"/>
    </xf>
    <xf numFmtId="3" fontId="0" fillId="0" borderId="1" xfId="0" applyNumberFormat="1" applyFill="1" applyBorder="1" applyAlignment="1">
      <alignment horizontal="center" vertical="center"/>
    </xf>
    <xf numFmtId="16" fontId="0" fillId="0" borderId="1" xfId="0" quotePrefix="1" applyNumberFormat="1" applyFill="1" applyBorder="1" applyAlignment="1">
      <alignment horizontal="right" vertical="center"/>
    </xf>
    <xf numFmtId="165" fontId="0" fillId="0" borderId="1" xfId="0" quotePrefix="1" applyNumberFormat="1" applyFill="1" applyBorder="1" applyAlignment="1">
      <alignment horizontal="center" vertical="center"/>
    </xf>
    <xf numFmtId="165" fontId="0" fillId="0" borderId="1" xfId="0" applyNumberFormat="1" applyFill="1" applyBorder="1" applyAlignment="1">
      <alignment horizontal="right"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1" xfId="0" quotePrefix="1" applyNumberFormat="1" applyFont="1" applyBorder="1" applyAlignment="1">
      <alignment horizontal="center" vertical="center"/>
    </xf>
    <xf numFmtId="0" fontId="5" fillId="0" borderId="1" xfId="0" quotePrefix="1" applyFont="1" applyBorder="1" applyAlignment="1">
      <alignment horizontal="center" vertical="center"/>
    </xf>
    <xf numFmtId="0" fontId="1" fillId="0" borderId="0" xfId="0" applyFont="1" applyAlignment="1">
      <alignment horizontal="center"/>
    </xf>
    <xf numFmtId="0" fontId="7" fillId="0" borderId="1" xfId="0" applyFont="1" applyBorder="1" applyAlignment="1">
      <alignment vertical="center" wrapText="1"/>
    </xf>
    <xf numFmtId="0" fontId="21" fillId="0" borderId="0" xfId="0" applyFont="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0" xfId="1" applyFont="1" applyAlignment="1">
      <alignment horizontal="center" vertical="center" wrapText="1"/>
    </xf>
    <xf numFmtId="0" fontId="9" fillId="0" borderId="1" xfId="1" applyFont="1" applyBorder="1" applyAlignment="1">
      <alignment horizontal="center" vertical="center" wrapText="1"/>
    </xf>
    <xf numFmtId="0" fontId="19" fillId="0" borderId="1" xfId="10" applyFont="1" applyBorder="1" applyAlignment="1">
      <alignment horizontal="center" vertical="center"/>
    </xf>
    <xf numFmtId="0" fontId="1" fillId="0" borderId="0" xfId="2" applyFont="1" applyAlignment="1">
      <alignment horizontal="center" vertical="center" wrapText="1"/>
    </xf>
    <xf numFmtId="0" fontId="19" fillId="0" borderId="5" xfId="10" applyFont="1" applyBorder="1" applyAlignment="1">
      <alignment horizontal="center" vertical="center" wrapText="1"/>
    </xf>
    <xf numFmtId="0" fontId="19" fillId="0" borderId="7" xfId="10" applyFont="1" applyBorder="1" applyAlignment="1">
      <alignment horizontal="center" vertical="center" wrapText="1"/>
    </xf>
    <xf numFmtId="0" fontId="19" fillId="0" borderId="4" xfId="10" applyFont="1" applyBorder="1" applyAlignment="1">
      <alignment horizontal="center" vertical="center" wrapText="1"/>
    </xf>
    <xf numFmtId="0" fontId="19" fillId="0" borderId="5" xfId="10" applyFont="1" applyBorder="1" applyAlignment="1">
      <alignment horizontal="center" vertical="center"/>
    </xf>
    <xf numFmtId="0" fontId="19" fillId="0" borderId="7" xfId="10" applyFont="1" applyBorder="1" applyAlignment="1">
      <alignment horizontal="center" vertical="center"/>
    </xf>
    <xf numFmtId="0" fontId="19" fillId="0" borderId="4" xfId="1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172" fontId="22" fillId="0" borderId="0" xfId="8" applyNumberFormat="1" applyFont="1" applyFill="1" applyAlignment="1">
      <alignment horizontal="center" vertical="center" shrinkToFit="1"/>
    </xf>
    <xf numFmtId="166" fontId="22" fillId="0" borderId="1" xfId="8" applyNumberFormat="1" applyFont="1" applyFill="1" applyBorder="1" applyAlignment="1">
      <alignment horizontal="center" vertical="center"/>
    </xf>
    <xf numFmtId="172" fontId="22" fillId="0" borderId="1" xfId="8" applyNumberFormat="1" applyFont="1" applyFill="1" applyBorder="1" applyAlignment="1">
      <alignment horizontal="center" vertical="center"/>
    </xf>
    <xf numFmtId="172" fontId="22" fillId="0" borderId="1" xfId="8" applyNumberFormat="1" applyFont="1" applyFill="1" applyBorder="1" applyAlignment="1">
      <alignment vertical="center"/>
    </xf>
    <xf numFmtId="0" fontId="7" fillId="0" borderId="0" xfId="7" applyFont="1" applyAlignment="1">
      <alignment horizontal="center" vertical="center" wrapText="1"/>
    </xf>
    <xf numFmtId="0" fontId="14" fillId="0" borderId="0" xfId="7" applyFont="1" applyAlignment="1">
      <alignment horizontal="center" vertical="center" wrapText="1"/>
    </xf>
    <xf numFmtId="0" fontId="19" fillId="0" borderId="0" xfId="0" applyFont="1" applyAlignment="1">
      <alignment horizontal="center" vertical="center"/>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20" fillId="0" borderId="6" xfId="0" applyFont="1" applyBorder="1" applyAlignment="1">
      <alignment horizontal="right"/>
    </xf>
    <xf numFmtId="0" fontId="19" fillId="0" borderId="1" xfId="0" applyFont="1" applyBorder="1" applyAlignment="1">
      <alignment horizontal="center" vertical="center"/>
    </xf>
    <xf numFmtId="0" fontId="19"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20" fillId="0" borderId="6" xfId="0" applyFont="1" applyBorder="1" applyAlignment="1">
      <alignment horizontal="right" vertical="center" wrapText="1"/>
    </xf>
    <xf numFmtId="0" fontId="1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cellXfs>
  <cellStyles count="16">
    <cellStyle name="Bình thường 2" xfId="7"/>
    <cellStyle name="Comma" xfId="8" builtinId="3"/>
    <cellStyle name="Comma 10" xfId="4"/>
    <cellStyle name="Comma 2" xfId="3"/>
    <cellStyle name="Comma 2 2" xfId="11"/>
    <cellStyle name="Comma 2 3" xfId="14"/>
    <cellStyle name="Comma 3" xfId="6"/>
    <cellStyle name="Comma 4" xfId="15"/>
    <cellStyle name="Normal" xfId="0" builtinId="0"/>
    <cellStyle name="Normal 19" xfId="13"/>
    <cellStyle name="Normal 2" xfId="1"/>
    <cellStyle name="Normal 2 10" xfId="10"/>
    <cellStyle name="Normal 3" xfId="2"/>
    <cellStyle name="Normal 4" xfId="5"/>
    <cellStyle name="Normal 6" xfId="9"/>
    <cellStyle name="Normal 78"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Trung\trung\TRUNG2\KHE-TRE\M3%20be%20to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01\Trung%20%20(D)\Congviec\Ta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OCUME~1\Huong\LOCALS~1\Temp\Lai%20Chau%20D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y3\c\A.Ky\DToan\H.Noi\BCNCKT\B_Can\Ba_b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TEDI\WC-T5%20-%20TEDI.EX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OCUME~1/Huong/LOCALS~1/Temp/Lai%20Chau%20D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TEDI/WC-T5%20-%20TEDI.EX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 -THVLNC"/>
      <sheetName val="CT _THVLNC"/>
      <sheetName val="TTDZ22"/>
      <sheetName val="#REF"/>
      <sheetName val="SILICATE"/>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KH_Q1_Q2_01"/>
      <sheetName val="Sheet1"/>
      <sheetName val="Sheet2"/>
      <sheetName val="Sheet3"/>
      <sheetName val="XL4Test5"/>
      <sheetName val="TH "/>
      <sheetName val="Don gia chi tiet"/>
      <sheetName val="Gia tri vat tu"/>
      <sheetName val="Luong NC"/>
      <sheetName val="NS BTN"/>
      <sheetName val="Tong hop vat tu"/>
      <sheetName val="Chenh lech vat tu"/>
      <sheetName val="Gia CM"/>
      <sheetName val="Dau Vao"/>
      <sheetName val="CVC"/>
      <sheetName val="GVL-HTXL"/>
      <sheetName val="PT VT"/>
      <sheetName val="DG BS"/>
      <sheetName val="Bu NLieu"/>
      <sheetName val="CL Vat lieu"/>
      <sheetName val="DT CT"/>
      <sheetName val="CP XD Duong"/>
      <sheetName val="Thop"/>
      <sheetName val="Bia ngan"/>
      <sheetName val="Bia du toan"/>
      <sheetName val="Tro giup"/>
      <sheetName val="Config"/>
      <sheetName val="XL4Poppy"/>
      <sheetName val="TH VL, NC, DDHÿÿThanÿÿhuoc"/>
      <sheetName val="PNT-QUOT-#3"/>
      <sheetName val="COAT&amp;WRAP-QIOT-#3"/>
      <sheetName val="DG_NinhBinh"/>
      <sheetName val="GVL_NB"/>
      <sheetName val="Hướng dẫn"/>
      <sheetName val="Ví dụ hàm Vlookup"/>
      <sheetName val="TONG_x000b_E3p "/>
      <sheetName val="T_x000e_HCHINH"/>
      <sheetName val="ch)tiet"/>
      <sheetName val="LKVL-CK_x000d_HT-GD1"/>
      <sheetName val="bal"/>
      <sheetName val="Tie0dia"/>
      <sheetName val="T_x0008_PDMoi  (2)"/>
      <sheetName val="DONGI_x0001_"/>
      <sheetName val="chiti-c"/>
      <sheetName val="vanchuyen T_x0003_"/>
      <sheetName val="CHITIET VL_NC_x001f_TT _1p"/>
      <sheetName val="CHI_x0014_IET VL__x000e_C_TT_3p"/>
      <sheetName val="dongia _x001f_2_"/>
      <sheetName val="lam_m/i"/>
      <sheetName val="t(ao_go"/>
      <sheetName val="단면 (2)"/>
      <sheetName val="KH-Q1,Q_x0012_,01"/>
      <sheetName val="SL Vat lieu"/>
      <sheetName val="bang tien luong"/>
      <sheetName val="COST"/>
      <sheetName val="LKVL-CK_x000a_HT-GD1"/>
      <sheetName val="12 th 2008"/>
      <sheetName val="Other Note-2008"/>
      <sheetName val="2003"/>
      <sheetName val="2004"/>
      <sheetName val="2005"/>
      <sheetName val="2002-4thQuarter"/>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TONG_HOP_VL_NC"/>
      <sheetName val="CHITIET_VL_NC_TT__1p"/>
      <sheetName val="TONG_HOP_VL_NC_TT"/>
      <sheetName val="KPVC_BD_"/>
      <sheetName val="CHITIET_VL_NC_TT_3p"/>
      <sheetName val="CHITIET_VL_NC"/>
      <sheetName val="THPDMoi___2_"/>
      <sheetName val="t_h_HA_THE"/>
      <sheetName val="TH_VL__NC__DDHT_Thanhphuoc"/>
      <sheetName val="dongia__2_"/>
      <sheetName val="TPDMoi__(2)"/>
      <sheetName val="DONGI"/>
      <sheetName val="vanchuyen_T"/>
      <sheetName val="CHITIET_VL_NCTT__1p"/>
      <sheetName val="CHIIET_VL_C_TT_3p"/>
      <sheetName val="dongia_2_"/>
      <sheetName val="TH_VL,_NC,_DDHÿÿThanÿÿhuoc"/>
      <sheetName val="TONGE3p_"/>
      <sheetName val="THCHINH"/>
      <sheetName val="bang_tien_luong"/>
      <sheetName val="lam_m_i"/>
      <sheetName val="LKVL-CK_HT-GD1"/>
      <sheetName val="CT -THVLNC"/>
      <sheetName val="[Tam.xls][Tam.xls][Tam.xls]lam_"/>
      <sheetName val="THTDT"/>
      <sheetName val="Gia VL (QII-2006)"/>
      <sheetName val="D.chau"/>
      <sheetName val="TONG HOP VL-NC_x0000_TT"/>
      <sheetName val="ctdg"/>
      <sheetName val="TONG HOP VL-NC?TT"/>
      <sheetName val="test"/>
      <sheetName val="DG-VL"/>
      <sheetName val="DG_CM"/>
      <sheetName val="_Tam.xls__Tam.xls__Tam.xls_lam_"/>
      <sheetName val="TONG HOP VL-NC_TT"/>
      <sheetName val="[Tam.xls]lam_m/i"/>
      <sheetName val="[Tam.xls][Tam.xls]lam_m/i"/>
      <sheetName val="_Tam.xls_lam_m_i"/>
      <sheetName val="TONG HO©êb_x0000__x0000__x0014_"/>
      <sheetName val="TONG HO©êb"/>
      <sheetName val="TONGKE3p_1"/>
      <sheetName val="DON_GIA1"/>
      <sheetName val="TONG_HOP_VL-NC1"/>
      <sheetName val="CHITIET_VL-NC-TT_-1p1"/>
      <sheetName val="TONG_HOP_VL-NC_TT1"/>
      <sheetName val="KPVC-BD_1"/>
      <sheetName val="CHITIET_VL-NC-TT-3p1"/>
      <sheetName val="CHITIET_VL-NC1"/>
      <sheetName val="THPDMoi__(2)1"/>
      <sheetName val="t-h_HA_THE1"/>
      <sheetName val="TH_VL,_NC,_DDHT_Thanhphuoc1"/>
      <sheetName val="dongia_(2)1"/>
      <sheetName val="TH_XL1"/>
      <sheetName val="vanchuyen_TC1"/>
      <sheetName val="TONG_HOP_VL_NC1"/>
      <sheetName val="CHITIET_VL_NC_TT__1p1"/>
      <sheetName val="TONG_HOP_VL_NC_TT1"/>
      <sheetName val="KPVC_BD_1"/>
      <sheetName val="CHITIET_VL_NC_TT_3p1"/>
      <sheetName val="CHITIET_VL_NC1"/>
      <sheetName val="THPDMoi___2_1"/>
      <sheetName val="t_h_HA_THE1"/>
      <sheetName val="TH_VL__NC__DDHT_Thanhphuoc1"/>
      <sheetName val="dongia__2_1"/>
      <sheetName val="TH_"/>
      <sheetName val="Don_gia_chi_tiet"/>
      <sheetName val="Gia_tri_vat_tu"/>
      <sheetName val="Luong_NC"/>
      <sheetName val="NS_BTN"/>
      <sheetName val="Tong_hop_vat_tu"/>
      <sheetName val="Chenh_lech_vat_tu"/>
      <sheetName val="Gia_CM"/>
      <sheetName val="Dau_Vao"/>
      <sheetName val="PT_VT"/>
      <sheetName val="DG_BS"/>
      <sheetName val="Bu_NLieu"/>
      <sheetName val="CL_Vat_lieu"/>
      <sheetName val="DT_CT"/>
      <sheetName val="CP_XD_Duong"/>
      <sheetName val="Bia_ngan"/>
      <sheetName val="Bia_du_toan"/>
      <sheetName val="Tro_giup"/>
      <sheetName val="TH_VL,_NC,_DDHÿÿThanÿÿhuoc1"/>
      <sheetName val="Hướng_dẫn"/>
      <sheetName val="Ví_dụ_hàm_Vlookup"/>
      <sheetName val="단면_(2)"/>
      <sheetName val="KH-Q1,Q,01"/>
      <sheetName val="bang_tien_luong1"/>
      <sheetName val="12_th_2008"/>
      <sheetName val="Other_Note-2008"/>
      <sheetName val="SL_Vat_lieu"/>
      <sheetName val="CT_-THVLNC"/>
      <sheetName val="[Tam_xls]lam_m/i"/>
      <sheetName val="T.Tinh"/>
      <sheetName val="T_x005f_x0008_PDMoi  (2)"/>
      <sheetName val="DONGI_x005f_x0001_"/>
      <sheetName val="vanchuyen T_x005f_x0003_"/>
      <sheetName val="CHITIET VL_NC_x005f_x001f_TT _1p"/>
      <sheetName val="CHI_x005f_x0014_IET VL__x005f_x000e_C_TT_3p"/>
      <sheetName val="dongia _x005f_x001f_2_"/>
      <sheetName val="T_x005f_x005f_x005f_x0008_PDMoi  (2)"/>
      <sheetName val="DONGI_x005f_x005f_x005f_x0001_"/>
      <sheetName val="vanchuyen T_x005f_x005f_x005f_x0003_"/>
      <sheetName val="CHITIET VL_NC_x005f_x005f_x005f_x001f_TT _1"/>
      <sheetName val="CHI_x005f_x005f_x005f_x0014_IET VL__x005f_x005f_x"/>
      <sheetName val="dongia _x005f_x005f_x005f_x001f_2_"/>
      <sheetName val="T_x005f_x005f_x005f_x005f_x005f_x005f_x005f_x0008_PDMoi"/>
      <sheetName val="DONGI_x005f_x005f_x005f_x005f_x005f_x005f_x005f_x0001_"/>
      <sheetName val="vanchuyen T_x005f_x005f_x005f_x005f_x005f_x005f_x"/>
      <sheetName val="CHITIET VL_NC_x005f_x005f_x005f_x005f_x005f"/>
      <sheetName val="CHI_x005f_x005f_x005f_x005f_x005f_x005f_x005f_x0014_IET"/>
      <sheetName val="dongia _x005f_x005f_x005f_x005f_x005f_x005f_x001f"/>
      <sheetName val="CňITIET VL-NC-TT-3p"/>
      <sheetName val="_Tam.xls__Tam.xls_lam_m_i"/>
      <sheetName val="TONG HO©êb??_x0014_"/>
      <sheetName val=":_x001c__x0006__x001d__x0000__x0000__x0000_®"/>
      <sheetName val="__x001c__x0006__x001d_"/>
      <sheetName val="[Tam.xls]:_x001c__x0006__x001d__x0000__x0000__x0000_®"/>
      <sheetName val="_Tam.xls___x001c__x0006__x001d_"/>
      <sheetName val="TONG HO©êb___x0014_"/>
      <sheetName val="MTO REV.2(ARMOR)"/>
      <sheetName val="SILICATE"/>
      <sheetName val="4.16-30"/>
      <sheetName val="Sheet10"/>
      <sheetName val="2.Them Gio"/>
      <sheetName val="6.1-15"/>
      <sheetName val="CANDOI"/>
      <sheetName val="Nhap VT oto"/>
      <sheetName val="22-08"/>
      <sheetName val="rhuluc1"/>
      <sheetName val="CHITIET`VL-NC-TT-3p"/>
      <sheetName val="VCV-@E-TONG"/>
      <sheetName val="THPDMok  *2)"/>
      <sheetName val="THPDMok  _2)"/>
      <sheetName val="_Tam_xls_lam_m_i"/>
      <sheetName val="truc tiep"/>
      <sheetName val="cot_xa"/>
      <sheetName val="Mong"/>
      <sheetName val="TH VL, NC, DDH��Than��huoc"/>
      <sheetName val="TH_VL,_NC,_DDH��Than��huoc"/>
      <sheetName val="KPVC_B_x0004_ "/>
      <sheetName val="B-B"/>
      <sheetName val="?? (2)"/>
      <sheetName val="Hu?ng d?n"/>
      <sheetName val="Ví d? hàm Vlookup"/>
      <sheetName val="LKVL-CK HT-GD1"/>
      <sheetName val="__ (2)"/>
      <sheetName val="Hu_ng d_n"/>
      <sheetName val="Ví d_ hàm 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refreshError="1"/>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ke"/>
      <sheetName val="Du-lieu"/>
      <sheetName val="Don gia"/>
      <sheetName val="Tu van"/>
      <sheetName val="Tach von"/>
      <sheetName val="Tong hop"/>
      <sheetName val="TDT"/>
      <sheetName val="THDT"/>
      <sheetName val="THVL-NC"/>
      <sheetName val="VL.Dien"/>
      <sheetName val="Lapdat-DSu"/>
      <sheetName val="VCDai-04Kv"/>
      <sheetName val="VC-TC"/>
      <sheetName val="Bu VL"/>
      <sheetName val="DT Cap"/>
      <sheetName val="VL cap"/>
      <sheetName val="lap cap"/>
      <sheetName val="VCDai-Cap"/>
      <sheetName val="DT Cto"/>
      <sheetName val="VLCto"/>
      <sheetName val="LapCto"/>
      <sheetName val="VCDai-Cto"/>
      <sheetName val="DT T.nghiem"/>
      <sheetName val="Thi nghiem"/>
      <sheetName val="DT thaodo"/>
      <sheetName val="Thao do"/>
      <sheetName val="TH Kho"/>
      <sheetName val="Kho"/>
      <sheetName val="Culi-VC"/>
      <sheetName val="Den bu"/>
      <sheetName val="Lap Cto"/>
      <sheetName val="Khao sat"/>
      <sheetName val="KS Cto"/>
      <sheetName val="TM.BSung"/>
      <sheetName val="BS.HTinh"/>
      <sheetName val="DGKS"/>
      <sheetName val="Luong-KS"/>
      <sheetName val="Luong CN"/>
      <sheetName val="Be tong"/>
      <sheetName val="Mong"/>
      <sheetName val="Cot"/>
      <sheetName val="Xa"/>
      <sheetName val="Ch.tinh Cto"/>
      <sheetName val="DTCto(gop)"/>
      <sheetName val="LapCto(gop)"/>
      <sheetName val="Dao dat"/>
      <sheetName val="00000000"/>
      <sheetName val="10000000"/>
      <sheetName val="2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 val="SILICATE"/>
      <sheetName val="Luong+may"/>
      <sheetName val="dongia (2)"/>
      <sheetName val="REGION"/>
      <sheetName val="Gia V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9">
          <cell r="C9" t="b">
            <v>1</v>
          </cell>
        </row>
        <row r="15">
          <cell r="A15" t="b">
            <v>1</v>
          </cell>
        </row>
      </sheetData>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s>
    <sheetDataSet>
      <sheetData sheetId="0"/>
      <sheetData sheetId="1"/>
      <sheetData sheetId="2"/>
      <sheetData sheetId="3"/>
      <sheetData sheetId="4"/>
      <sheetData sheetId="5"/>
      <sheetData sheetId="6" refreshError="1">
        <row r="31">
          <cell r="C31" t="b">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ke"/>
      <sheetName val="Du-lieu"/>
      <sheetName val="Don gia"/>
      <sheetName val="Tu van"/>
      <sheetName val="Tach von"/>
      <sheetName val="Tong hop"/>
      <sheetName val="TDT"/>
      <sheetName val="THDT"/>
      <sheetName val="THVL-NC"/>
      <sheetName val="VL.Dien"/>
      <sheetName val="Lapdat-DSu"/>
      <sheetName val="VCDai-04Kv"/>
      <sheetName val="VC-TC"/>
      <sheetName val="Bu VL"/>
      <sheetName val="DT Cap"/>
      <sheetName val="VL cap"/>
      <sheetName val="lap cap"/>
      <sheetName val="VCDai-Cap"/>
      <sheetName val="DT Cto"/>
      <sheetName val="VLCto"/>
      <sheetName val="LapCto"/>
      <sheetName val="VCDai-Cto"/>
      <sheetName val="DT T.nghiem"/>
      <sheetName val="Thi nghiem"/>
      <sheetName val="DT thaodo"/>
      <sheetName val="Thao do"/>
      <sheetName val="TH Kho"/>
      <sheetName val="Kho"/>
      <sheetName val="Culi-VC"/>
      <sheetName val="Den bu"/>
      <sheetName val="Lap Cto"/>
      <sheetName val="Khao sat"/>
      <sheetName val="KS Cto"/>
      <sheetName val="TM.BSung"/>
      <sheetName val="BS.HTinh"/>
      <sheetName val="DGKS"/>
      <sheetName val="Luong-KS"/>
      <sheetName val="Luong CN"/>
      <sheetName val="Be tong"/>
      <sheetName val="Mong"/>
      <sheetName val="Cot"/>
      <sheetName val="Xa"/>
      <sheetName val="Ch.tinh Cto"/>
      <sheetName val="DTCto(gop)"/>
      <sheetName val="LapCto(gop)"/>
      <sheetName val="Dao dat"/>
      <sheetName val="00000000"/>
      <sheetName val="10000000"/>
      <sheetName val="2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 val="dongia (2)"/>
    </sheetNames>
    <sheetDataSet>
      <sheetData sheetId="0"/>
      <sheetData sheetId="1"/>
      <sheetData sheetId="2"/>
      <sheetData sheetId="3"/>
      <sheetData sheetId="4"/>
      <sheetData sheetId="5"/>
      <sheetData sheetId="6" refreshError="1">
        <row r="31">
          <cell r="C31" t="b">
            <v>1</v>
          </cell>
        </row>
      </sheetData>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D596"/>
  <sheetViews>
    <sheetView showGridLines="0" zoomScaleNormal="100" workbookViewId="0">
      <selection activeCell="C99" sqref="C99"/>
    </sheetView>
  </sheetViews>
  <sheetFormatPr defaultColWidth="0" defaultRowHeight="15.75"/>
  <cols>
    <col min="1" max="1" width="9.375" style="12" customWidth="1"/>
    <col min="2" max="2" width="21.125" style="13" customWidth="1"/>
    <col min="3" max="3" width="15" style="14" customWidth="1"/>
    <col min="4" max="4" width="64.75" style="15" customWidth="1"/>
    <col min="5" max="16384" width="9" style="1" hidden="1"/>
  </cols>
  <sheetData>
    <row r="1" spans="1:4" customFormat="1" ht="29.25" customHeight="1">
      <c r="A1" s="235" t="s">
        <v>1949</v>
      </c>
      <c r="B1" s="235"/>
      <c r="C1" s="235"/>
      <c r="D1" s="235"/>
    </row>
    <row r="2" spans="1:4" ht="30" customHeight="1">
      <c r="A2" s="237" t="s">
        <v>1921</v>
      </c>
      <c r="B2" s="237"/>
      <c r="C2" s="237"/>
      <c r="D2" s="237"/>
    </row>
    <row r="3" spans="1:4" s="2" customFormat="1" ht="37.5" customHeight="1">
      <c r="A3" s="74" t="s">
        <v>0</v>
      </c>
      <c r="B3" s="75" t="s">
        <v>5</v>
      </c>
      <c r="C3" s="75" t="s">
        <v>1101</v>
      </c>
      <c r="D3" s="75" t="s">
        <v>1</v>
      </c>
    </row>
    <row r="4" spans="1:4" ht="36.75" customHeight="1">
      <c r="A4" s="74" t="s">
        <v>2</v>
      </c>
      <c r="B4" s="236" t="s">
        <v>14</v>
      </c>
      <c r="C4" s="236"/>
      <c r="D4" s="236"/>
    </row>
    <row r="5" spans="1:4" ht="38.25" customHeight="1">
      <c r="A5" s="77">
        <v>1</v>
      </c>
      <c r="B5" s="78" t="s">
        <v>1178</v>
      </c>
      <c r="C5" s="231">
        <v>44277</v>
      </c>
      <c r="D5" s="78" t="s">
        <v>1835</v>
      </c>
    </row>
    <row r="6" spans="1:4" s="2" customFormat="1" ht="48.75" customHeight="1">
      <c r="A6" s="77">
        <v>2</v>
      </c>
      <c r="B6" s="78" t="s">
        <v>1179</v>
      </c>
      <c r="C6" s="77" t="s">
        <v>658</v>
      </c>
      <c r="D6" s="78" t="s">
        <v>1945</v>
      </c>
    </row>
    <row r="7" spans="1:4" ht="37.5" customHeight="1">
      <c r="A7" s="74" t="s">
        <v>3</v>
      </c>
      <c r="B7" s="236" t="s">
        <v>15</v>
      </c>
      <c r="C7" s="236"/>
      <c r="D7" s="236"/>
    </row>
    <row r="8" spans="1:4" ht="36.75" customHeight="1">
      <c r="A8" s="77">
        <v>1</v>
      </c>
      <c r="B8" s="78" t="s">
        <v>1194</v>
      </c>
      <c r="C8" s="231">
        <v>44292</v>
      </c>
      <c r="D8" s="78" t="s">
        <v>6</v>
      </c>
    </row>
    <row r="9" spans="1:4" ht="36" customHeight="1">
      <c r="A9" s="77">
        <v>2</v>
      </c>
      <c r="B9" s="79" t="s">
        <v>1195</v>
      </c>
      <c r="C9" s="231">
        <v>44305</v>
      </c>
      <c r="D9" s="78" t="s">
        <v>1836</v>
      </c>
    </row>
    <row r="10" spans="1:4" ht="28.5" customHeight="1">
      <c r="A10" s="77">
        <v>3</v>
      </c>
      <c r="B10" s="79" t="s">
        <v>1196</v>
      </c>
      <c r="C10" s="231">
        <v>44323</v>
      </c>
      <c r="D10" s="78" t="s">
        <v>1837</v>
      </c>
    </row>
    <row r="11" spans="1:4" ht="36" customHeight="1">
      <c r="A11" s="77">
        <v>4</v>
      </c>
      <c r="B11" s="79" t="s">
        <v>1197</v>
      </c>
      <c r="C11" s="231">
        <v>44347</v>
      </c>
      <c r="D11" s="78" t="s">
        <v>7</v>
      </c>
    </row>
    <row r="12" spans="1:4" ht="36" customHeight="1">
      <c r="A12" s="77">
        <v>5</v>
      </c>
      <c r="B12" s="79" t="s">
        <v>1198</v>
      </c>
      <c r="C12" s="231">
        <v>44379</v>
      </c>
      <c r="D12" s="78" t="s">
        <v>1838</v>
      </c>
    </row>
    <row r="13" spans="1:4" ht="36" customHeight="1">
      <c r="A13" s="77">
        <v>6</v>
      </c>
      <c r="B13" s="79" t="s">
        <v>1199</v>
      </c>
      <c r="C13" s="231">
        <v>44386</v>
      </c>
      <c r="D13" s="78" t="s">
        <v>8</v>
      </c>
    </row>
    <row r="14" spans="1:4" ht="36" customHeight="1">
      <c r="A14" s="77">
        <v>7</v>
      </c>
      <c r="B14" s="79" t="s">
        <v>1200</v>
      </c>
      <c r="C14" s="231">
        <v>44386</v>
      </c>
      <c r="D14" s="78" t="s">
        <v>9</v>
      </c>
    </row>
    <row r="15" spans="1:4" ht="34.5" customHeight="1">
      <c r="A15" s="77">
        <v>8</v>
      </c>
      <c r="B15" s="79" t="s">
        <v>1741</v>
      </c>
      <c r="C15" s="231">
        <v>44447</v>
      </c>
      <c r="D15" s="78" t="s">
        <v>1839</v>
      </c>
    </row>
    <row r="16" spans="1:4" ht="34.5" customHeight="1">
      <c r="A16" s="77">
        <v>9</v>
      </c>
      <c r="B16" s="79" t="s">
        <v>1201</v>
      </c>
      <c r="C16" s="231">
        <v>44459</v>
      </c>
      <c r="D16" s="78" t="s">
        <v>11</v>
      </c>
    </row>
    <row r="17" spans="1:4" ht="50.25" customHeight="1">
      <c r="A17" s="77">
        <v>10</v>
      </c>
      <c r="B17" s="79" t="s">
        <v>1202</v>
      </c>
      <c r="C17" s="231">
        <v>44463</v>
      </c>
      <c r="D17" s="78" t="s">
        <v>1840</v>
      </c>
    </row>
    <row r="18" spans="1:4" ht="33.75" customHeight="1">
      <c r="A18" s="77">
        <v>11</v>
      </c>
      <c r="B18" s="79" t="s">
        <v>1203</v>
      </c>
      <c r="C18" s="231">
        <v>44708</v>
      </c>
      <c r="D18" s="78" t="s">
        <v>1841</v>
      </c>
    </row>
    <row r="19" spans="1:4" ht="50.25" customHeight="1">
      <c r="A19" s="77">
        <v>12</v>
      </c>
      <c r="B19" s="79" t="s">
        <v>1204</v>
      </c>
      <c r="C19" s="231">
        <v>44789</v>
      </c>
      <c r="D19" s="78" t="s">
        <v>1842</v>
      </c>
    </row>
    <row r="20" spans="1:4" ht="32.25" customHeight="1">
      <c r="A20" s="77">
        <v>13</v>
      </c>
      <c r="B20" s="79" t="s">
        <v>1205</v>
      </c>
      <c r="C20" s="231">
        <v>44790</v>
      </c>
      <c r="D20" s="78" t="s">
        <v>227</v>
      </c>
    </row>
    <row r="21" spans="1:4" ht="32.25" customHeight="1">
      <c r="A21" s="77">
        <v>14</v>
      </c>
      <c r="B21" s="79" t="s">
        <v>1740</v>
      </c>
      <c r="C21" s="231">
        <v>44799</v>
      </c>
      <c r="D21" s="78" t="s">
        <v>10</v>
      </c>
    </row>
    <row r="22" spans="1:4" ht="48.75" customHeight="1">
      <c r="A22" s="77">
        <v>15</v>
      </c>
      <c r="B22" s="79" t="s">
        <v>1739</v>
      </c>
      <c r="C22" s="231">
        <v>44862</v>
      </c>
      <c r="D22" s="78" t="s">
        <v>1843</v>
      </c>
    </row>
    <row r="23" spans="1:4" ht="30" customHeight="1">
      <c r="A23" s="77">
        <v>16</v>
      </c>
      <c r="B23" s="79" t="s">
        <v>1206</v>
      </c>
      <c r="C23" s="77" t="s">
        <v>1039</v>
      </c>
      <c r="D23" s="78" t="s">
        <v>228</v>
      </c>
    </row>
    <row r="24" spans="1:4" ht="33" customHeight="1">
      <c r="A24" s="77">
        <v>17</v>
      </c>
      <c r="B24" s="79" t="s">
        <v>1207</v>
      </c>
      <c r="C24" s="77" t="s">
        <v>820</v>
      </c>
      <c r="D24" s="78" t="s">
        <v>1844</v>
      </c>
    </row>
    <row r="25" spans="1:4" ht="33" customHeight="1">
      <c r="A25" s="77">
        <v>18</v>
      </c>
      <c r="B25" s="79" t="s">
        <v>1208</v>
      </c>
      <c r="C25" s="77" t="s">
        <v>820</v>
      </c>
      <c r="D25" s="78" t="s">
        <v>229</v>
      </c>
    </row>
    <row r="26" spans="1:4" ht="33" customHeight="1">
      <c r="A26" s="77">
        <v>19</v>
      </c>
      <c r="B26" s="79" t="s">
        <v>1209</v>
      </c>
      <c r="C26" s="77" t="s">
        <v>820</v>
      </c>
      <c r="D26" s="78" t="s">
        <v>1845</v>
      </c>
    </row>
    <row r="27" spans="1:4" ht="33" customHeight="1">
      <c r="A27" s="77">
        <v>20</v>
      </c>
      <c r="B27" s="79" t="s">
        <v>1210</v>
      </c>
      <c r="C27" s="77" t="s">
        <v>820</v>
      </c>
      <c r="D27" s="78" t="s">
        <v>1846</v>
      </c>
    </row>
    <row r="28" spans="1:4" ht="33" customHeight="1">
      <c r="A28" s="77">
        <v>21</v>
      </c>
      <c r="B28" s="79" t="s">
        <v>1211</v>
      </c>
      <c r="C28" s="77" t="s">
        <v>820</v>
      </c>
      <c r="D28" s="78" t="s">
        <v>1847</v>
      </c>
    </row>
    <row r="29" spans="1:4" ht="33" customHeight="1">
      <c r="A29" s="77">
        <v>22</v>
      </c>
      <c r="B29" s="79" t="s">
        <v>1212</v>
      </c>
      <c r="C29" s="77" t="s">
        <v>820</v>
      </c>
      <c r="D29" s="78" t="s">
        <v>1006</v>
      </c>
    </row>
    <row r="30" spans="1:4" ht="32.25" customHeight="1">
      <c r="A30" s="77">
        <v>23</v>
      </c>
      <c r="B30" s="79" t="s">
        <v>1213</v>
      </c>
      <c r="C30" s="77" t="s">
        <v>820</v>
      </c>
      <c r="D30" s="78" t="s">
        <v>1848</v>
      </c>
    </row>
    <row r="31" spans="1:4" ht="32.25" customHeight="1">
      <c r="A31" s="77">
        <v>24</v>
      </c>
      <c r="B31" s="79" t="s">
        <v>1214</v>
      </c>
      <c r="C31" s="77" t="s">
        <v>924</v>
      </c>
      <c r="D31" s="78" t="s">
        <v>230</v>
      </c>
    </row>
    <row r="32" spans="1:4" ht="32.25" customHeight="1">
      <c r="A32" s="77">
        <v>25</v>
      </c>
      <c r="B32" s="79" t="s">
        <v>1215</v>
      </c>
      <c r="C32" s="77" t="s">
        <v>929</v>
      </c>
      <c r="D32" s="78" t="s">
        <v>350</v>
      </c>
    </row>
    <row r="33" spans="1:4" ht="32.25" customHeight="1">
      <c r="A33" s="77">
        <v>26</v>
      </c>
      <c r="B33" s="79" t="s">
        <v>1216</v>
      </c>
      <c r="C33" s="77" t="s">
        <v>1040</v>
      </c>
      <c r="D33" s="78" t="s">
        <v>231</v>
      </c>
    </row>
    <row r="34" spans="1:4" ht="32.25" customHeight="1">
      <c r="A34" s="77">
        <v>27</v>
      </c>
      <c r="B34" s="79" t="s">
        <v>1217</v>
      </c>
      <c r="C34" s="77" t="s">
        <v>659</v>
      </c>
      <c r="D34" s="78" t="s">
        <v>335</v>
      </c>
    </row>
    <row r="35" spans="1:4" ht="32.25" customHeight="1">
      <c r="A35" s="77">
        <v>28</v>
      </c>
      <c r="B35" s="79" t="s">
        <v>1218</v>
      </c>
      <c r="C35" s="231">
        <v>45009</v>
      </c>
      <c r="D35" s="78" t="s">
        <v>232</v>
      </c>
    </row>
    <row r="36" spans="1:4" ht="32.25" customHeight="1">
      <c r="A36" s="77">
        <v>29</v>
      </c>
      <c r="B36" s="79" t="s">
        <v>1219</v>
      </c>
      <c r="C36" s="77" t="s">
        <v>660</v>
      </c>
      <c r="D36" s="78" t="s">
        <v>338</v>
      </c>
    </row>
    <row r="37" spans="1:4" ht="33" customHeight="1">
      <c r="A37" s="77">
        <v>30</v>
      </c>
      <c r="B37" s="79" t="s">
        <v>1220</v>
      </c>
      <c r="C37" s="231">
        <v>45034</v>
      </c>
      <c r="D37" s="78" t="s">
        <v>233</v>
      </c>
    </row>
    <row r="38" spans="1:4" ht="33" customHeight="1">
      <c r="A38" s="77">
        <v>31</v>
      </c>
      <c r="B38" s="79" t="s">
        <v>1221</v>
      </c>
      <c r="C38" s="231">
        <v>45035</v>
      </c>
      <c r="D38" s="78" t="s">
        <v>234</v>
      </c>
    </row>
    <row r="39" spans="1:4" ht="33" customHeight="1">
      <c r="A39" s="77">
        <v>32</v>
      </c>
      <c r="B39" s="79" t="s">
        <v>1222</v>
      </c>
      <c r="C39" s="231">
        <v>45042</v>
      </c>
      <c r="D39" s="78" t="s">
        <v>339</v>
      </c>
    </row>
    <row r="40" spans="1:4" ht="33" customHeight="1">
      <c r="A40" s="77">
        <v>33</v>
      </c>
      <c r="B40" s="79" t="s">
        <v>1223</v>
      </c>
      <c r="C40" s="231">
        <v>45069</v>
      </c>
      <c r="D40" s="78" t="s">
        <v>235</v>
      </c>
    </row>
    <row r="41" spans="1:4" ht="33" customHeight="1">
      <c r="A41" s="77">
        <v>34</v>
      </c>
      <c r="B41" s="79" t="s">
        <v>1224</v>
      </c>
      <c r="C41" s="231">
        <v>45092</v>
      </c>
      <c r="D41" s="78" t="s">
        <v>12</v>
      </c>
    </row>
    <row r="42" spans="1:4" ht="33" customHeight="1">
      <c r="A42" s="77">
        <v>35</v>
      </c>
      <c r="B42" s="79" t="s">
        <v>1225</v>
      </c>
      <c r="C42" s="231">
        <v>45093</v>
      </c>
      <c r="D42" s="78" t="s">
        <v>13</v>
      </c>
    </row>
    <row r="43" spans="1:4" ht="51" customHeight="1">
      <c r="A43" s="77">
        <v>36</v>
      </c>
      <c r="B43" s="79" t="s">
        <v>1940</v>
      </c>
      <c r="C43" s="232">
        <v>45104</v>
      </c>
      <c r="D43" s="78" t="s">
        <v>1849</v>
      </c>
    </row>
    <row r="44" spans="1:4" ht="32.25" customHeight="1">
      <c r="A44" s="77">
        <v>37</v>
      </c>
      <c r="B44" s="79" t="s">
        <v>1226</v>
      </c>
      <c r="C44" s="80" t="s">
        <v>334</v>
      </c>
      <c r="D44" s="78" t="s">
        <v>349</v>
      </c>
    </row>
    <row r="45" spans="1:4" ht="32.25" customHeight="1">
      <c r="A45" s="77">
        <v>38</v>
      </c>
      <c r="B45" s="79" t="s">
        <v>1227</v>
      </c>
      <c r="C45" s="231">
        <v>45133</v>
      </c>
      <c r="D45" s="78" t="s">
        <v>1007</v>
      </c>
    </row>
    <row r="46" spans="1:4" ht="32.25" customHeight="1">
      <c r="A46" s="77">
        <v>39</v>
      </c>
      <c r="B46" s="79" t="s">
        <v>1228</v>
      </c>
      <c r="C46" s="231">
        <v>45149</v>
      </c>
      <c r="D46" s="78" t="s">
        <v>348</v>
      </c>
    </row>
    <row r="47" spans="1:4" ht="32.25" customHeight="1">
      <c r="A47" s="77">
        <v>40</v>
      </c>
      <c r="B47" s="79" t="s">
        <v>1229</v>
      </c>
      <c r="C47" s="232">
        <v>45208</v>
      </c>
      <c r="D47" s="78" t="s">
        <v>336</v>
      </c>
    </row>
    <row r="48" spans="1:4" ht="66.75" customHeight="1">
      <c r="A48" s="77">
        <v>41</v>
      </c>
      <c r="B48" s="79" t="s">
        <v>1230</v>
      </c>
      <c r="C48" s="80" t="s">
        <v>661</v>
      </c>
      <c r="D48" s="78" t="s">
        <v>1850</v>
      </c>
    </row>
    <row r="49" spans="1:4" ht="31.5" customHeight="1">
      <c r="A49" s="77">
        <v>42</v>
      </c>
      <c r="B49" s="79" t="s">
        <v>1231</v>
      </c>
      <c r="C49" s="80" t="s">
        <v>662</v>
      </c>
      <c r="D49" s="78" t="s">
        <v>340</v>
      </c>
    </row>
    <row r="50" spans="1:4" ht="31.5" customHeight="1">
      <c r="A50" s="77">
        <v>43</v>
      </c>
      <c r="B50" s="79" t="s">
        <v>1232</v>
      </c>
      <c r="C50" s="80" t="s">
        <v>663</v>
      </c>
      <c r="D50" s="78" t="s">
        <v>333</v>
      </c>
    </row>
    <row r="51" spans="1:4" ht="31.5" customHeight="1">
      <c r="A51" s="77">
        <v>44</v>
      </c>
      <c r="B51" s="79" t="s">
        <v>1233</v>
      </c>
      <c r="C51" s="80" t="s">
        <v>664</v>
      </c>
      <c r="D51" s="78" t="s">
        <v>1851</v>
      </c>
    </row>
    <row r="52" spans="1:4" ht="31.5" customHeight="1">
      <c r="A52" s="77">
        <v>45</v>
      </c>
      <c r="B52" s="79" t="s">
        <v>1234</v>
      </c>
      <c r="C52" s="77" t="s">
        <v>710</v>
      </c>
      <c r="D52" s="78" t="s">
        <v>348</v>
      </c>
    </row>
    <row r="53" spans="1:4" ht="31.5" customHeight="1">
      <c r="A53" s="77">
        <v>46</v>
      </c>
      <c r="B53" s="79" t="s">
        <v>1235</v>
      </c>
      <c r="C53" s="77" t="s">
        <v>836</v>
      </c>
      <c r="D53" s="78" t="s">
        <v>337</v>
      </c>
    </row>
    <row r="54" spans="1:4" ht="50.25" customHeight="1">
      <c r="A54" s="77">
        <v>47</v>
      </c>
      <c r="B54" s="79" t="s">
        <v>1236</v>
      </c>
      <c r="C54" s="80" t="s">
        <v>665</v>
      </c>
      <c r="D54" s="78" t="s">
        <v>1852</v>
      </c>
    </row>
    <row r="55" spans="1:4" ht="48.75" customHeight="1">
      <c r="A55" s="77">
        <v>48</v>
      </c>
      <c r="B55" s="79" t="s">
        <v>1237</v>
      </c>
      <c r="C55" s="80" t="s">
        <v>666</v>
      </c>
      <c r="D55" s="81" t="s">
        <v>341</v>
      </c>
    </row>
    <row r="56" spans="1:4" ht="34.5" customHeight="1">
      <c r="A56" s="77">
        <v>49</v>
      </c>
      <c r="B56" s="79" t="s">
        <v>1238</v>
      </c>
      <c r="C56" s="80" t="s">
        <v>667</v>
      </c>
      <c r="D56" s="81" t="s">
        <v>342</v>
      </c>
    </row>
    <row r="57" spans="1:4" ht="34.5" customHeight="1">
      <c r="A57" s="77">
        <v>50</v>
      </c>
      <c r="B57" s="79" t="s">
        <v>1239</v>
      </c>
      <c r="C57" s="80" t="s">
        <v>668</v>
      </c>
      <c r="D57" s="81" t="s">
        <v>343</v>
      </c>
    </row>
    <row r="58" spans="1:4" ht="47.25" customHeight="1">
      <c r="A58" s="77">
        <v>51</v>
      </c>
      <c r="B58" s="79" t="s">
        <v>1240</v>
      </c>
      <c r="C58" s="80" t="s">
        <v>669</v>
      </c>
      <c r="D58" s="81" t="s">
        <v>1853</v>
      </c>
    </row>
    <row r="59" spans="1:4" ht="30.75" customHeight="1">
      <c r="A59" s="77">
        <v>52</v>
      </c>
      <c r="B59" s="79" t="s">
        <v>1241</v>
      </c>
      <c r="C59" s="80" t="s">
        <v>670</v>
      </c>
      <c r="D59" s="81" t="s">
        <v>344</v>
      </c>
    </row>
    <row r="60" spans="1:4" ht="30.75" customHeight="1">
      <c r="A60" s="77">
        <v>53</v>
      </c>
      <c r="B60" s="79" t="s">
        <v>1242</v>
      </c>
      <c r="C60" s="80" t="s">
        <v>671</v>
      </c>
      <c r="D60" s="81" t="s">
        <v>347</v>
      </c>
    </row>
    <row r="61" spans="1:4" ht="30.75" customHeight="1">
      <c r="A61" s="77">
        <v>54</v>
      </c>
      <c r="B61" s="79" t="s">
        <v>1008</v>
      </c>
      <c r="C61" s="80" t="s">
        <v>672</v>
      </c>
      <c r="D61" s="82" t="s">
        <v>345</v>
      </c>
    </row>
    <row r="62" spans="1:4" ht="30.75" customHeight="1">
      <c r="A62" s="77">
        <v>55</v>
      </c>
      <c r="B62" s="79" t="s">
        <v>1192</v>
      </c>
      <c r="C62" s="80" t="s">
        <v>673</v>
      </c>
      <c r="D62" s="82" t="s">
        <v>351</v>
      </c>
    </row>
    <row r="63" spans="1:4" ht="30.75" customHeight="1">
      <c r="A63" s="77">
        <v>56</v>
      </c>
      <c r="B63" s="79" t="s">
        <v>1191</v>
      </c>
      <c r="C63" s="80" t="s">
        <v>674</v>
      </c>
      <c r="D63" s="81" t="s">
        <v>346</v>
      </c>
    </row>
    <row r="64" spans="1:4" ht="30.75" customHeight="1">
      <c r="A64" s="77">
        <v>57</v>
      </c>
      <c r="B64" s="79" t="s">
        <v>1190</v>
      </c>
      <c r="C64" s="80" t="s">
        <v>675</v>
      </c>
      <c r="D64" s="78" t="s">
        <v>352</v>
      </c>
    </row>
    <row r="65" spans="1:4" ht="30.75" customHeight="1">
      <c r="A65" s="77">
        <v>58</v>
      </c>
      <c r="B65" s="79" t="s">
        <v>1189</v>
      </c>
      <c r="C65" s="80" t="s">
        <v>676</v>
      </c>
      <c r="D65" s="78" t="s">
        <v>353</v>
      </c>
    </row>
    <row r="66" spans="1:4" ht="31.5" customHeight="1">
      <c r="A66" s="77">
        <v>59</v>
      </c>
      <c r="B66" s="79" t="s">
        <v>1188</v>
      </c>
      <c r="C66" s="80" t="s">
        <v>677</v>
      </c>
      <c r="D66" s="78" t="s">
        <v>354</v>
      </c>
    </row>
    <row r="67" spans="1:4" ht="31.5" customHeight="1">
      <c r="A67" s="77">
        <v>60</v>
      </c>
      <c r="B67" s="79" t="s">
        <v>1187</v>
      </c>
      <c r="C67" s="80" t="s">
        <v>678</v>
      </c>
      <c r="D67" s="78" t="s">
        <v>1854</v>
      </c>
    </row>
    <row r="68" spans="1:4" ht="31.5" customHeight="1">
      <c r="A68" s="77">
        <v>61</v>
      </c>
      <c r="B68" s="79" t="s">
        <v>1243</v>
      </c>
      <c r="C68" s="80" t="s">
        <v>679</v>
      </c>
      <c r="D68" s="78" t="s">
        <v>355</v>
      </c>
    </row>
    <row r="69" spans="1:4" ht="31.5" customHeight="1">
      <c r="A69" s="77">
        <v>62</v>
      </c>
      <c r="B69" s="79" t="s">
        <v>1186</v>
      </c>
      <c r="C69" s="80" t="s">
        <v>680</v>
      </c>
      <c r="D69" s="78" t="s">
        <v>360</v>
      </c>
    </row>
    <row r="70" spans="1:4" ht="30.75" customHeight="1">
      <c r="A70" s="77">
        <v>63</v>
      </c>
      <c r="B70" s="79" t="s">
        <v>1185</v>
      </c>
      <c r="C70" s="80" t="s">
        <v>681</v>
      </c>
      <c r="D70" s="78" t="s">
        <v>361</v>
      </c>
    </row>
    <row r="71" spans="1:4" ht="30.75" customHeight="1">
      <c r="A71" s="77">
        <v>64</v>
      </c>
      <c r="B71" s="79" t="s">
        <v>1183</v>
      </c>
      <c r="C71" s="80" t="s">
        <v>682</v>
      </c>
      <c r="D71" s="78" t="s">
        <v>362</v>
      </c>
    </row>
    <row r="72" spans="1:4" ht="30.75" customHeight="1">
      <c r="A72" s="77">
        <v>65</v>
      </c>
      <c r="B72" s="79" t="s">
        <v>1184</v>
      </c>
      <c r="C72" s="80" t="s">
        <v>683</v>
      </c>
      <c r="D72" s="78" t="s">
        <v>356</v>
      </c>
    </row>
    <row r="73" spans="1:4" ht="30.75" customHeight="1">
      <c r="A73" s="77">
        <v>66</v>
      </c>
      <c r="B73" s="79" t="s">
        <v>1182</v>
      </c>
      <c r="C73" s="80" t="s">
        <v>684</v>
      </c>
      <c r="D73" s="78" t="s">
        <v>357</v>
      </c>
    </row>
    <row r="74" spans="1:4" ht="33" customHeight="1">
      <c r="A74" s="77">
        <v>67</v>
      </c>
      <c r="B74" s="79" t="s">
        <v>1181</v>
      </c>
      <c r="C74" s="80" t="s">
        <v>685</v>
      </c>
      <c r="D74" s="78" t="s">
        <v>358</v>
      </c>
    </row>
    <row r="75" spans="1:4" ht="33" customHeight="1">
      <c r="A75" s="77">
        <v>68</v>
      </c>
      <c r="B75" s="79" t="s">
        <v>1180</v>
      </c>
      <c r="C75" s="80" t="s">
        <v>686</v>
      </c>
      <c r="D75" s="78" t="s">
        <v>359</v>
      </c>
    </row>
    <row r="76" spans="1:4" ht="39" customHeight="1">
      <c r="A76" s="74" t="s">
        <v>4</v>
      </c>
      <c r="B76" s="236" t="s">
        <v>16</v>
      </c>
      <c r="C76" s="236"/>
      <c r="D76" s="236"/>
    </row>
    <row r="77" spans="1:4" ht="33.75" customHeight="1">
      <c r="A77" s="77">
        <v>1</v>
      </c>
      <c r="B77" s="79" t="s">
        <v>1244</v>
      </c>
      <c r="C77" s="231">
        <v>44256</v>
      </c>
      <c r="D77" s="78" t="s">
        <v>309</v>
      </c>
    </row>
    <row r="78" spans="1:4" ht="51.75" customHeight="1">
      <c r="A78" s="77">
        <v>2</v>
      </c>
      <c r="B78" s="79" t="s">
        <v>1245</v>
      </c>
      <c r="C78" s="231">
        <v>44265</v>
      </c>
      <c r="D78" s="78" t="s">
        <v>17</v>
      </c>
    </row>
    <row r="79" spans="1:4" ht="39" customHeight="1">
      <c r="A79" s="77">
        <v>3</v>
      </c>
      <c r="B79" s="79" t="s">
        <v>1246</v>
      </c>
      <c r="C79" s="233" t="s">
        <v>1955</v>
      </c>
      <c r="D79" s="78" t="s">
        <v>1855</v>
      </c>
    </row>
    <row r="80" spans="1:4" ht="49.5" customHeight="1">
      <c r="A80" s="77">
        <v>4</v>
      </c>
      <c r="B80" s="79" t="s">
        <v>1247</v>
      </c>
      <c r="C80" s="233" t="s">
        <v>1956</v>
      </c>
      <c r="D80" s="78" t="s">
        <v>1856</v>
      </c>
    </row>
    <row r="81" spans="1:4" ht="46.5" customHeight="1">
      <c r="A81" s="77">
        <v>5</v>
      </c>
      <c r="B81" s="79" t="s">
        <v>1248</v>
      </c>
      <c r="C81" s="231">
        <v>44308</v>
      </c>
      <c r="D81" s="78" t="s">
        <v>1857</v>
      </c>
    </row>
    <row r="82" spans="1:4" ht="62.25" customHeight="1">
      <c r="A82" s="77">
        <v>6</v>
      </c>
      <c r="B82" s="79" t="s">
        <v>1249</v>
      </c>
      <c r="C82" s="234" t="s">
        <v>1957</v>
      </c>
      <c r="D82" s="78" t="s">
        <v>1858</v>
      </c>
    </row>
    <row r="83" spans="1:4" ht="33" customHeight="1">
      <c r="A83" s="77">
        <v>7</v>
      </c>
      <c r="B83" s="79" t="s">
        <v>1250</v>
      </c>
      <c r="C83" s="234" t="s">
        <v>1958</v>
      </c>
      <c r="D83" s="78" t="s">
        <v>18</v>
      </c>
    </row>
    <row r="84" spans="1:4" ht="33" customHeight="1">
      <c r="A84" s="77">
        <v>8</v>
      </c>
      <c r="B84" s="79" t="s">
        <v>1251</v>
      </c>
      <c r="C84" s="234" t="s">
        <v>1959</v>
      </c>
      <c r="D84" s="78" t="s">
        <v>1859</v>
      </c>
    </row>
    <row r="85" spans="1:4" ht="33" customHeight="1">
      <c r="A85" s="77">
        <v>9</v>
      </c>
      <c r="B85" s="79" t="s">
        <v>1252</v>
      </c>
      <c r="C85" s="231">
        <v>44375</v>
      </c>
      <c r="D85" s="78" t="s">
        <v>19</v>
      </c>
    </row>
    <row r="86" spans="1:4" ht="33" customHeight="1">
      <c r="A86" s="77">
        <v>10</v>
      </c>
      <c r="B86" s="79" t="s">
        <v>1253</v>
      </c>
      <c r="C86" s="234" t="s">
        <v>1960</v>
      </c>
      <c r="D86" s="78" t="s">
        <v>310</v>
      </c>
    </row>
    <row r="87" spans="1:4" ht="33" customHeight="1">
      <c r="A87" s="77">
        <v>11</v>
      </c>
      <c r="B87" s="79" t="s">
        <v>1254</v>
      </c>
      <c r="C87" s="233" t="s">
        <v>1961</v>
      </c>
      <c r="D87" s="78" t="s">
        <v>20</v>
      </c>
    </row>
    <row r="88" spans="1:4" ht="33" customHeight="1">
      <c r="A88" s="77">
        <v>12</v>
      </c>
      <c r="B88" s="79" t="s">
        <v>1255</v>
      </c>
      <c r="C88" s="231">
        <v>44480</v>
      </c>
      <c r="D88" s="78" t="s">
        <v>311</v>
      </c>
    </row>
    <row r="89" spans="1:4" ht="61.5" customHeight="1">
      <c r="A89" s="77">
        <v>13</v>
      </c>
      <c r="B89" s="79" t="s">
        <v>1256</v>
      </c>
      <c r="C89" s="77" t="s">
        <v>998</v>
      </c>
      <c r="D89" s="78" t="s">
        <v>1860</v>
      </c>
    </row>
    <row r="90" spans="1:4" ht="51.75" customHeight="1">
      <c r="A90" s="77">
        <v>14</v>
      </c>
      <c r="B90" s="79" t="s">
        <v>1257</v>
      </c>
      <c r="C90" s="77" t="s">
        <v>1043</v>
      </c>
      <c r="D90" s="78" t="s">
        <v>1861</v>
      </c>
    </row>
    <row r="91" spans="1:4" ht="39" customHeight="1">
      <c r="A91" s="77">
        <v>15</v>
      </c>
      <c r="B91" s="79" t="s">
        <v>1258</v>
      </c>
      <c r="C91" s="231">
        <v>44664</v>
      </c>
      <c r="D91" s="78" t="s">
        <v>312</v>
      </c>
    </row>
    <row r="92" spans="1:4" ht="39" customHeight="1">
      <c r="A92" s="77">
        <v>16</v>
      </c>
      <c r="B92" s="79" t="s">
        <v>1259</v>
      </c>
      <c r="C92" s="231">
        <v>44666</v>
      </c>
      <c r="D92" s="78" t="s">
        <v>313</v>
      </c>
    </row>
    <row r="93" spans="1:4" ht="39" customHeight="1">
      <c r="A93" s="77">
        <v>17</v>
      </c>
      <c r="B93" s="79" t="s">
        <v>1260</v>
      </c>
      <c r="C93" s="231">
        <v>44698</v>
      </c>
      <c r="D93" s="78" t="s">
        <v>1862</v>
      </c>
    </row>
    <row r="94" spans="1:4" ht="39" customHeight="1">
      <c r="A94" s="77">
        <v>18</v>
      </c>
      <c r="B94" s="79" t="s">
        <v>1261</v>
      </c>
      <c r="C94" s="231">
        <v>44705</v>
      </c>
      <c r="D94" s="78" t="s">
        <v>314</v>
      </c>
    </row>
    <row r="95" spans="1:4" ht="39" customHeight="1">
      <c r="A95" s="77">
        <v>19</v>
      </c>
      <c r="B95" s="79" t="s">
        <v>1262</v>
      </c>
      <c r="C95" s="231">
        <v>44741</v>
      </c>
      <c r="D95" s="78" t="s">
        <v>315</v>
      </c>
    </row>
    <row r="96" spans="1:4" ht="39" customHeight="1">
      <c r="A96" s="77">
        <v>20</v>
      </c>
      <c r="B96" s="79" t="s">
        <v>1263</v>
      </c>
      <c r="C96" s="231">
        <v>44784</v>
      </c>
      <c r="D96" s="78" t="s">
        <v>1009</v>
      </c>
    </row>
    <row r="97" spans="1:4" ht="39" customHeight="1">
      <c r="A97" s="77">
        <v>21</v>
      </c>
      <c r="B97" s="79" t="s">
        <v>1264</v>
      </c>
      <c r="C97" s="234" t="s">
        <v>915</v>
      </c>
      <c r="D97" s="78" t="s">
        <v>316</v>
      </c>
    </row>
    <row r="98" spans="1:4" ht="33" customHeight="1">
      <c r="A98" s="77">
        <v>22</v>
      </c>
      <c r="B98" s="79" t="s">
        <v>1265</v>
      </c>
      <c r="C98" s="233" t="s">
        <v>921</v>
      </c>
      <c r="D98" s="78" t="s">
        <v>21</v>
      </c>
    </row>
    <row r="99" spans="1:4" ht="33" customHeight="1">
      <c r="A99" s="77">
        <v>23</v>
      </c>
      <c r="B99" s="79" t="s">
        <v>1266</v>
      </c>
      <c r="C99" s="77" t="s">
        <v>1044</v>
      </c>
      <c r="D99" s="78" t="s">
        <v>317</v>
      </c>
    </row>
    <row r="100" spans="1:4" ht="33" customHeight="1">
      <c r="A100" s="77">
        <v>24</v>
      </c>
      <c r="B100" s="79" t="s">
        <v>1267</v>
      </c>
      <c r="C100" s="77" t="s">
        <v>1045</v>
      </c>
      <c r="D100" s="78" t="s">
        <v>318</v>
      </c>
    </row>
    <row r="101" spans="1:4" ht="33" customHeight="1">
      <c r="A101" s="77">
        <v>25</v>
      </c>
      <c r="B101" s="79" t="s">
        <v>1268</v>
      </c>
      <c r="C101" s="77" t="s">
        <v>1046</v>
      </c>
      <c r="D101" s="78" t="s">
        <v>319</v>
      </c>
    </row>
    <row r="102" spans="1:4" ht="33" customHeight="1">
      <c r="A102" s="77">
        <v>26</v>
      </c>
      <c r="B102" s="79" t="s">
        <v>1269</v>
      </c>
      <c r="C102" s="77" t="s">
        <v>1047</v>
      </c>
      <c r="D102" s="78" t="s">
        <v>320</v>
      </c>
    </row>
    <row r="103" spans="1:4" ht="33" customHeight="1">
      <c r="A103" s="77">
        <v>27</v>
      </c>
      <c r="B103" s="79" t="s">
        <v>1270</v>
      </c>
      <c r="C103" s="77" t="s">
        <v>1048</v>
      </c>
      <c r="D103" s="78" t="s">
        <v>321</v>
      </c>
    </row>
    <row r="104" spans="1:4" ht="33" customHeight="1">
      <c r="A104" s="77">
        <v>28</v>
      </c>
      <c r="B104" s="79" t="s">
        <v>1271</v>
      </c>
      <c r="C104" s="77" t="s">
        <v>1040</v>
      </c>
      <c r="D104" s="78" t="s">
        <v>322</v>
      </c>
    </row>
    <row r="105" spans="1:4" ht="33" customHeight="1">
      <c r="A105" s="77">
        <v>29</v>
      </c>
      <c r="B105" s="79" t="s">
        <v>1258</v>
      </c>
      <c r="C105" s="77" t="s">
        <v>1049</v>
      </c>
      <c r="D105" s="78" t="s">
        <v>323</v>
      </c>
    </row>
    <row r="106" spans="1:4" ht="33" customHeight="1">
      <c r="A106" s="77">
        <v>30</v>
      </c>
      <c r="B106" s="79" t="s">
        <v>1272</v>
      </c>
      <c r="C106" s="77" t="s">
        <v>1041</v>
      </c>
      <c r="D106" s="78" t="s">
        <v>325</v>
      </c>
    </row>
    <row r="107" spans="1:4" ht="33" customHeight="1">
      <c r="A107" s="77">
        <v>31</v>
      </c>
      <c r="B107" s="79" t="s">
        <v>1273</v>
      </c>
      <c r="C107" s="77" t="s">
        <v>1050</v>
      </c>
      <c r="D107" s="78" t="s">
        <v>324</v>
      </c>
    </row>
    <row r="108" spans="1:4" ht="33" customHeight="1">
      <c r="A108" s="77">
        <v>32</v>
      </c>
      <c r="B108" s="79" t="s">
        <v>1274</v>
      </c>
      <c r="C108" s="77" t="s">
        <v>1051</v>
      </c>
      <c r="D108" s="78" t="s">
        <v>22</v>
      </c>
    </row>
    <row r="109" spans="1:4" ht="33" customHeight="1">
      <c r="A109" s="77">
        <v>33</v>
      </c>
      <c r="B109" s="79" t="s">
        <v>1275</v>
      </c>
      <c r="C109" s="77" t="s">
        <v>1052</v>
      </c>
      <c r="D109" s="78" t="s">
        <v>326</v>
      </c>
    </row>
    <row r="110" spans="1:4" ht="33" customHeight="1">
      <c r="A110" s="77">
        <v>34</v>
      </c>
      <c r="B110" s="79" t="s">
        <v>1276</v>
      </c>
      <c r="C110" s="77" t="s">
        <v>1052</v>
      </c>
      <c r="D110" s="78" t="s">
        <v>327</v>
      </c>
    </row>
    <row r="111" spans="1:4" ht="33" customHeight="1">
      <c r="A111" s="77">
        <v>35</v>
      </c>
      <c r="B111" s="79" t="s">
        <v>1277</v>
      </c>
      <c r="C111" s="77" t="s">
        <v>1052</v>
      </c>
      <c r="D111" s="78" t="s">
        <v>328</v>
      </c>
    </row>
    <row r="112" spans="1:4" ht="35.25" customHeight="1">
      <c r="A112" s="77">
        <v>36</v>
      </c>
      <c r="B112" s="79" t="s">
        <v>1278</v>
      </c>
      <c r="C112" s="77" t="s">
        <v>1053</v>
      </c>
      <c r="D112" s="78" t="s">
        <v>329</v>
      </c>
    </row>
    <row r="113" spans="1:4" ht="35.25" customHeight="1">
      <c r="A113" s="77">
        <v>37</v>
      </c>
      <c r="B113" s="79" t="s">
        <v>1279</v>
      </c>
      <c r="C113" s="77" t="s">
        <v>1054</v>
      </c>
      <c r="D113" s="78" t="s">
        <v>330</v>
      </c>
    </row>
    <row r="114" spans="1:4" ht="29.25" customHeight="1">
      <c r="A114" s="77">
        <v>38</v>
      </c>
      <c r="B114" s="79" t="s">
        <v>1280</v>
      </c>
      <c r="C114" s="77" t="s">
        <v>1055</v>
      </c>
      <c r="D114" s="78" t="s">
        <v>331</v>
      </c>
    </row>
    <row r="115" spans="1:4" ht="48.75" customHeight="1">
      <c r="A115" s="77">
        <v>39</v>
      </c>
      <c r="B115" s="79" t="s">
        <v>1281</v>
      </c>
      <c r="C115" s="80" t="s">
        <v>687</v>
      </c>
      <c r="D115" s="78" t="s">
        <v>1953</v>
      </c>
    </row>
    <row r="116" spans="1:4" ht="33" customHeight="1">
      <c r="A116" s="77">
        <v>40</v>
      </c>
      <c r="B116" s="79" t="s">
        <v>1282</v>
      </c>
      <c r="C116" s="80" t="s">
        <v>688</v>
      </c>
      <c r="D116" s="78" t="s">
        <v>236</v>
      </c>
    </row>
    <row r="117" spans="1:4" ht="48" customHeight="1">
      <c r="A117" s="77">
        <v>41</v>
      </c>
      <c r="B117" s="79" t="s">
        <v>1283</v>
      </c>
      <c r="C117" s="80" t="s">
        <v>689</v>
      </c>
      <c r="D117" s="78" t="s">
        <v>1863</v>
      </c>
    </row>
    <row r="118" spans="1:4" ht="39" customHeight="1">
      <c r="A118" s="77">
        <v>42</v>
      </c>
      <c r="B118" s="79" t="s">
        <v>1284</v>
      </c>
      <c r="C118" s="80" t="s">
        <v>690</v>
      </c>
      <c r="D118" s="78" t="s">
        <v>332</v>
      </c>
    </row>
    <row r="119" spans="1:4" ht="39" customHeight="1">
      <c r="A119" s="77">
        <v>43</v>
      </c>
      <c r="B119" s="79" t="s">
        <v>1285</v>
      </c>
      <c r="C119" s="80" t="s">
        <v>691</v>
      </c>
      <c r="D119" s="78" t="s">
        <v>1864</v>
      </c>
    </row>
    <row r="120" spans="1:4" ht="31.5" customHeight="1">
      <c r="A120" s="77">
        <v>44</v>
      </c>
      <c r="B120" s="79" t="s">
        <v>1286</v>
      </c>
      <c r="C120" s="80" t="s">
        <v>692</v>
      </c>
      <c r="D120" s="78" t="s">
        <v>1868</v>
      </c>
    </row>
    <row r="121" spans="1:4" ht="31.5" customHeight="1">
      <c r="A121" s="77">
        <v>45</v>
      </c>
      <c r="B121" s="79" t="s">
        <v>1287</v>
      </c>
      <c r="C121" s="80" t="s">
        <v>693</v>
      </c>
      <c r="D121" s="78" t="s">
        <v>1869</v>
      </c>
    </row>
    <row r="122" spans="1:4" ht="31.5" customHeight="1">
      <c r="A122" s="77">
        <v>46</v>
      </c>
      <c r="B122" s="79" t="s">
        <v>1288</v>
      </c>
      <c r="C122" s="80" t="s">
        <v>694</v>
      </c>
      <c r="D122" s="78" t="s">
        <v>1865</v>
      </c>
    </row>
    <row r="123" spans="1:4" ht="31.5" customHeight="1">
      <c r="A123" s="77">
        <v>47</v>
      </c>
      <c r="B123" s="79" t="s">
        <v>1289</v>
      </c>
      <c r="C123" s="80" t="s">
        <v>695</v>
      </c>
      <c r="D123" s="78" t="s">
        <v>249</v>
      </c>
    </row>
    <row r="124" spans="1:4" ht="31.5" customHeight="1">
      <c r="A124" s="77">
        <v>48</v>
      </c>
      <c r="B124" s="79" t="s">
        <v>1290</v>
      </c>
      <c r="C124" s="80" t="s">
        <v>696</v>
      </c>
      <c r="D124" s="78" t="s">
        <v>1864</v>
      </c>
    </row>
    <row r="125" spans="1:4" ht="31.5" customHeight="1">
      <c r="A125" s="77">
        <v>49</v>
      </c>
      <c r="B125" s="79" t="s">
        <v>1291</v>
      </c>
      <c r="C125" s="80" t="s">
        <v>697</v>
      </c>
      <c r="D125" s="78" t="s">
        <v>251</v>
      </c>
    </row>
    <row r="126" spans="1:4" ht="31.5" customHeight="1">
      <c r="A126" s="77">
        <v>50</v>
      </c>
      <c r="B126" s="79" t="s">
        <v>1292</v>
      </c>
      <c r="C126" s="80" t="s">
        <v>698</v>
      </c>
      <c r="D126" s="78" t="s">
        <v>1010</v>
      </c>
    </row>
    <row r="127" spans="1:4" ht="31.5" customHeight="1">
      <c r="A127" s="77">
        <v>51</v>
      </c>
      <c r="B127" s="79" t="s">
        <v>1293</v>
      </c>
      <c r="C127" s="80" t="s">
        <v>699</v>
      </c>
      <c r="D127" s="78" t="s">
        <v>1866</v>
      </c>
    </row>
    <row r="128" spans="1:4" ht="31.5" customHeight="1">
      <c r="A128" s="77">
        <v>52</v>
      </c>
      <c r="B128" s="79" t="s">
        <v>1294</v>
      </c>
      <c r="C128" s="80" t="s">
        <v>700</v>
      </c>
      <c r="D128" s="78" t="s">
        <v>237</v>
      </c>
    </row>
    <row r="129" spans="1:4" ht="31.5" customHeight="1">
      <c r="A129" s="77">
        <v>53</v>
      </c>
      <c r="B129" s="79" t="s">
        <v>1295</v>
      </c>
      <c r="C129" s="80" t="s">
        <v>701</v>
      </c>
      <c r="D129" s="78" t="s">
        <v>250</v>
      </c>
    </row>
    <row r="130" spans="1:4" ht="48.75" customHeight="1">
      <c r="A130" s="77">
        <v>54</v>
      </c>
      <c r="B130" s="79" t="s">
        <v>1296</v>
      </c>
      <c r="C130" s="80" t="s">
        <v>702</v>
      </c>
      <c r="D130" s="78" t="s">
        <v>1867</v>
      </c>
    </row>
    <row r="131" spans="1:4" ht="31.5" customHeight="1">
      <c r="A131" s="77">
        <v>55</v>
      </c>
      <c r="B131" s="79" t="s">
        <v>1297</v>
      </c>
      <c r="C131" s="80" t="s">
        <v>702</v>
      </c>
      <c r="D131" s="78" t="s">
        <v>1011</v>
      </c>
    </row>
    <row r="132" spans="1:4" ht="31.5" customHeight="1">
      <c r="A132" s="77">
        <v>56</v>
      </c>
      <c r="B132" s="79" t="s">
        <v>1298</v>
      </c>
      <c r="C132" s="80" t="s">
        <v>661</v>
      </c>
      <c r="D132" s="78" t="s">
        <v>252</v>
      </c>
    </row>
    <row r="133" spans="1:4" ht="31.5" customHeight="1">
      <c r="A133" s="77">
        <v>57</v>
      </c>
      <c r="B133" s="79" t="s">
        <v>1299</v>
      </c>
      <c r="C133" s="80" t="s">
        <v>661</v>
      </c>
      <c r="D133" s="78" t="s">
        <v>1870</v>
      </c>
    </row>
    <row r="134" spans="1:4" ht="32.25" customHeight="1">
      <c r="A134" s="77">
        <v>58</v>
      </c>
      <c r="B134" s="79" t="s">
        <v>1300</v>
      </c>
      <c r="C134" s="80" t="s">
        <v>703</v>
      </c>
      <c r="D134" s="78" t="s">
        <v>253</v>
      </c>
    </row>
    <row r="135" spans="1:4" ht="32.25" customHeight="1">
      <c r="A135" s="77">
        <v>59</v>
      </c>
      <c r="B135" s="79" t="s">
        <v>1301</v>
      </c>
      <c r="C135" s="80" t="s">
        <v>662</v>
      </c>
      <c r="D135" s="78" t="s">
        <v>258</v>
      </c>
    </row>
    <row r="136" spans="1:4" ht="32.25" customHeight="1">
      <c r="A136" s="77">
        <v>60</v>
      </c>
      <c r="B136" s="79" t="s">
        <v>1302</v>
      </c>
      <c r="C136" s="80" t="s">
        <v>662</v>
      </c>
      <c r="D136" s="78" t="s">
        <v>259</v>
      </c>
    </row>
    <row r="137" spans="1:4" ht="53.25" customHeight="1">
      <c r="A137" s="77">
        <v>61</v>
      </c>
      <c r="B137" s="79" t="s">
        <v>1303</v>
      </c>
      <c r="C137" s="80" t="s">
        <v>704</v>
      </c>
      <c r="D137" s="78" t="s">
        <v>1012</v>
      </c>
    </row>
    <row r="138" spans="1:4" ht="33.75" customHeight="1">
      <c r="A138" s="77">
        <v>62</v>
      </c>
      <c r="B138" s="79" t="s">
        <v>1304</v>
      </c>
      <c r="C138" s="80" t="s">
        <v>704</v>
      </c>
      <c r="D138" s="78" t="s">
        <v>238</v>
      </c>
    </row>
    <row r="139" spans="1:4" ht="33.75" customHeight="1">
      <c r="A139" s="77">
        <v>63</v>
      </c>
      <c r="B139" s="79" t="s">
        <v>1305</v>
      </c>
      <c r="C139" s="80" t="s">
        <v>705</v>
      </c>
      <c r="D139" s="78" t="s">
        <v>239</v>
      </c>
    </row>
    <row r="140" spans="1:4" ht="48.75" customHeight="1">
      <c r="A140" s="77">
        <v>64</v>
      </c>
      <c r="B140" s="79" t="s">
        <v>1306</v>
      </c>
      <c r="C140" s="80" t="s">
        <v>706</v>
      </c>
      <c r="D140" s="78" t="s">
        <v>254</v>
      </c>
    </row>
    <row r="141" spans="1:4" ht="34.5" customHeight="1">
      <c r="A141" s="77">
        <v>65</v>
      </c>
      <c r="B141" s="79" t="s">
        <v>1307</v>
      </c>
      <c r="C141" s="80" t="s">
        <v>707</v>
      </c>
      <c r="D141" s="78" t="s">
        <v>240</v>
      </c>
    </row>
    <row r="142" spans="1:4" ht="34.5" customHeight="1">
      <c r="A142" s="77">
        <v>66</v>
      </c>
      <c r="B142" s="79" t="s">
        <v>1308</v>
      </c>
      <c r="C142" s="80" t="s">
        <v>708</v>
      </c>
      <c r="D142" s="78" t="s">
        <v>1871</v>
      </c>
    </row>
    <row r="143" spans="1:4" ht="34.5" customHeight="1">
      <c r="A143" s="77">
        <v>67</v>
      </c>
      <c r="B143" s="79" t="s">
        <v>1309</v>
      </c>
      <c r="C143" s="80" t="s">
        <v>708</v>
      </c>
      <c r="D143" s="78" t="s">
        <v>255</v>
      </c>
    </row>
    <row r="144" spans="1:4" ht="34.5" customHeight="1">
      <c r="A144" s="77">
        <v>68</v>
      </c>
      <c r="B144" s="79" t="s">
        <v>1310</v>
      </c>
      <c r="C144" s="80" t="s">
        <v>709</v>
      </c>
      <c r="D144" s="78" t="s">
        <v>256</v>
      </c>
    </row>
    <row r="145" spans="1:4" ht="34.5" customHeight="1">
      <c r="A145" s="77">
        <v>69</v>
      </c>
      <c r="B145" s="79" t="s">
        <v>1311</v>
      </c>
      <c r="C145" s="80" t="s">
        <v>709</v>
      </c>
      <c r="D145" s="78" t="s">
        <v>257</v>
      </c>
    </row>
    <row r="146" spans="1:4" ht="39" customHeight="1">
      <c r="A146" s="77">
        <v>70</v>
      </c>
      <c r="B146" s="79" t="s">
        <v>1312</v>
      </c>
      <c r="C146" s="80" t="s">
        <v>710</v>
      </c>
      <c r="D146" s="78" t="s">
        <v>241</v>
      </c>
    </row>
    <row r="147" spans="1:4" ht="54.75" customHeight="1">
      <c r="A147" s="77">
        <v>71</v>
      </c>
      <c r="B147" s="79" t="s">
        <v>1313</v>
      </c>
      <c r="C147" s="80" t="s">
        <v>710</v>
      </c>
      <c r="D147" s="78" t="s">
        <v>1872</v>
      </c>
    </row>
    <row r="148" spans="1:4" ht="39" customHeight="1">
      <c r="A148" s="77">
        <v>72</v>
      </c>
      <c r="B148" s="79" t="s">
        <v>1314</v>
      </c>
      <c r="C148" s="80" t="s">
        <v>711</v>
      </c>
      <c r="D148" s="78" t="s">
        <v>1873</v>
      </c>
    </row>
    <row r="149" spans="1:4" ht="39" customHeight="1">
      <c r="A149" s="77">
        <v>73</v>
      </c>
      <c r="B149" s="79" t="s">
        <v>1315</v>
      </c>
      <c r="C149" s="80" t="s">
        <v>712</v>
      </c>
      <c r="D149" s="78" t="s">
        <v>261</v>
      </c>
    </row>
    <row r="150" spans="1:4" ht="39" customHeight="1">
      <c r="A150" s="77">
        <v>74</v>
      </c>
      <c r="B150" s="79" t="s">
        <v>1316</v>
      </c>
      <c r="C150" s="80" t="s">
        <v>713</v>
      </c>
      <c r="D150" s="78" t="s">
        <v>260</v>
      </c>
    </row>
    <row r="151" spans="1:4" ht="39" customHeight="1">
      <c r="A151" s="77">
        <v>75</v>
      </c>
      <c r="B151" s="79" t="s">
        <v>1317</v>
      </c>
      <c r="C151" s="80" t="s">
        <v>714</v>
      </c>
      <c r="D151" s="78" t="s">
        <v>242</v>
      </c>
    </row>
    <row r="152" spans="1:4" ht="39" customHeight="1">
      <c r="A152" s="77">
        <v>76</v>
      </c>
      <c r="B152" s="79" t="s">
        <v>1318</v>
      </c>
      <c r="C152" s="80" t="s">
        <v>715</v>
      </c>
      <c r="D152" s="78" t="s">
        <v>262</v>
      </c>
    </row>
    <row r="153" spans="1:4" ht="39" customHeight="1">
      <c r="A153" s="77">
        <v>77</v>
      </c>
      <c r="B153" s="79" t="s">
        <v>1319</v>
      </c>
      <c r="C153" s="80" t="s">
        <v>716</v>
      </c>
      <c r="D153" s="78" t="s">
        <v>263</v>
      </c>
    </row>
    <row r="154" spans="1:4" ht="39" customHeight="1">
      <c r="A154" s="77">
        <v>78</v>
      </c>
      <c r="B154" s="79" t="s">
        <v>1320</v>
      </c>
      <c r="C154" s="80" t="s">
        <v>717</v>
      </c>
      <c r="D154" s="78" t="s">
        <v>1013</v>
      </c>
    </row>
    <row r="155" spans="1:4" ht="39" customHeight="1">
      <c r="A155" s="77">
        <v>79</v>
      </c>
      <c r="B155" s="79" t="s">
        <v>1321</v>
      </c>
      <c r="C155" s="80" t="s">
        <v>667</v>
      </c>
      <c r="D155" s="78" t="s">
        <v>264</v>
      </c>
    </row>
    <row r="156" spans="1:4" ht="39" customHeight="1">
      <c r="A156" s="77">
        <v>80</v>
      </c>
      <c r="B156" s="79" t="s">
        <v>1322</v>
      </c>
      <c r="C156" s="80" t="s">
        <v>718</v>
      </c>
      <c r="D156" s="78" t="s">
        <v>265</v>
      </c>
    </row>
    <row r="157" spans="1:4" ht="39" customHeight="1">
      <c r="A157" s="77">
        <v>81</v>
      </c>
      <c r="B157" s="79" t="s">
        <v>1323</v>
      </c>
      <c r="C157" s="80" t="s">
        <v>719</v>
      </c>
      <c r="D157" s="78" t="s">
        <v>266</v>
      </c>
    </row>
    <row r="158" spans="1:4" ht="39" customHeight="1">
      <c r="A158" s="77">
        <v>82</v>
      </c>
      <c r="B158" s="79" t="s">
        <v>1324</v>
      </c>
      <c r="C158" s="80" t="s">
        <v>720</v>
      </c>
      <c r="D158" s="78" t="s">
        <v>267</v>
      </c>
    </row>
    <row r="159" spans="1:4" ht="39" customHeight="1">
      <c r="A159" s="77">
        <v>83</v>
      </c>
      <c r="B159" s="79" t="s">
        <v>1325</v>
      </c>
      <c r="C159" s="80" t="s">
        <v>721</v>
      </c>
      <c r="D159" s="78" t="s">
        <v>268</v>
      </c>
    </row>
    <row r="160" spans="1:4" ht="55.5" customHeight="1">
      <c r="A160" s="77">
        <v>84</v>
      </c>
      <c r="B160" s="79" t="s">
        <v>1326</v>
      </c>
      <c r="C160" s="80" t="s">
        <v>722</v>
      </c>
      <c r="D160" s="78" t="s">
        <v>1874</v>
      </c>
    </row>
    <row r="161" spans="1:4" ht="66" customHeight="1">
      <c r="A161" s="77">
        <v>85</v>
      </c>
      <c r="B161" s="79" t="s">
        <v>1327</v>
      </c>
      <c r="C161" s="80" t="s">
        <v>723</v>
      </c>
      <c r="D161" s="78" t="s">
        <v>269</v>
      </c>
    </row>
    <row r="162" spans="1:4" ht="39" customHeight="1">
      <c r="A162" s="77">
        <v>86</v>
      </c>
      <c r="B162" s="79" t="s">
        <v>1328</v>
      </c>
      <c r="C162" s="80" t="s">
        <v>724</v>
      </c>
      <c r="D162" s="78" t="s">
        <v>270</v>
      </c>
    </row>
    <row r="163" spans="1:4" ht="58.5" customHeight="1">
      <c r="A163" s="77">
        <v>87</v>
      </c>
      <c r="B163" s="79" t="s">
        <v>1329</v>
      </c>
      <c r="C163" s="80" t="s">
        <v>725</v>
      </c>
      <c r="D163" s="78" t="s">
        <v>1875</v>
      </c>
    </row>
    <row r="164" spans="1:4" ht="39" customHeight="1">
      <c r="A164" s="77">
        <v>88</v>
      </c>
      <c r="B164" s="79" t="s">
        <v>1330</v>
      </c>
      <c r="C164" s="80" t="s">
        <v>726</v>
      </c>
      <c r="D164" s="78" t="s">
        <v>1877</v>
      </c>
    </row>
    <row r="165" spans="1:4" ht="39" customHeight="1">
      <c r="A165" s="77">
        <v>89</v>
      </c>
      <c r="B165" s="79" t="s">
        <v>1331</v>
      </c>
      <c r="C165" s="80" t="s">
        <v>727</v>
      </c>
      <c r="D165" s="78" t="s">
        <v>1876</v>
      </c>
    </row>
    <row r="166" spans="1:4" ht="39" customHeight="1">
      <c r="A166" s="77">
        <v>90</v>
      </c>
      <c r="B166" s="79" t="s">
        <v>1332</v>
      </c>
      <c r="C166" s="80" t="s">
        <v>728</v>
      </c>
      <c r="D166" s="78" t="s">
        <v>1014</v>
      </c>
    </row>
    <row r="167" spans="1:4" ht="62.25" customHeight="1">
      <c r="A167" s="77">
        <v>91</v>
      </c>
      <c r="B167" s="79" t="s">
        <v>1333</v>
      </c>
      <c r="C167" s="80" t="s">
        <v>729</v>
      </c>
      <c r="D167" s="78" t="s">
        <v>1878</v>
      </c>
    </row>
    <row r="168" spans="1:4" ht="39" customHeight="1">
      <c r="A168" s="77">
        <v>92</v>
      </c>
      <c r="B168" s="79" t="s">
        <v>1334</v>
      </c>
      <c r="C168" s="80" t="s">
        <v>730</v>
      </c>
      <c r="D168" s="78" t="s">
        <v>271</v>
      </c>
    </row>
    <row r="169" spans="1:4" ht="39" customHeight="1">
      <c r="A169" s="77">
        <v>93</v>
      </c>
      <c r="B169" s="79" t="s">
        <v>1335</v>
      </c>
      <c r="C169" s="80" t="s">
        <v>731</v>
      </c>
      <c r="D169" s="78" t="s">
        <v>272</v>
      </c>
    </row>
    <row r="170" spans="1:4" ht="39" customHeight="1">
      <c r="A170" s="77">
        <v>94</v>
      </c>
      <c r="B170" s="79" t="s">
        <v>1336</v>
      </c>
      <c r="C170" s="80" t="s">
        <v>732</v>
      </c>
      <c r="D170" s="78" t="s">
        <v>273</v>
      </c>
    </row>
    <row r="171" spans="1:4" ht="39" customHeight="1">
      <c r="A171" s="77">
        <v>95</v>
      </c>
      <c r="B171" s="79" t="s">
        <v>1337</v>
      </c>
      <c r="C171" s="80" t="s">
        <v>733</v>
      </c>
      <c r="D171" s="78" t="s">
        <v>243</v>
      </c>
    </row>
    <row r="172" spans="1:4" ht="39" customHeight="1">
      <c r="A172" s="77">
        <v>96</v>
      </c>
      <c r="B172" s="79" t="s">
        <v>1338</v>
      </c>
      <c r="C172" s="80" t="s">
        <v>734</v>
      </c>
      <c r="D172" s="78" t="s">
        <v>274</v>
      </c>
    </row>
    <row r="173" spans="1:4" ht="39" customHeight="1">
      <c r="A173" s="77">
        <v>97</v>
      </c>
      <c r="B173" s="79" t="s">
        <v>1339</v>
      </c>
      <c r="C173" s="80" t="s">
        <v>735</v>
      </c>
      <c r="D173" s="78" t="s">
        <v>275</v>
      </c>
    </row>
    <row r="174" spans="1:4" ht="39" customHeight="1">
      <c r="A174" s="77">
        <v>98</v>
      </c>
      <c r="B174" s="79" t="s">
        <v>1340</v>
      </c>
      <c r="C174" s="80" t="s">
        <v>736</v>
      </c>
      <c r="D174" s="78" t="s">
        <v>276</v>
      </c>
    </row>
    <row r="175" spans="1:4" ht="39" customHeight="1">
      <c r="A175" s="77">
        <v>99</v>
      </c>
      <c r="B175" s="79" t="s">
        <v>1341</v>
      </c>
      <c r="C175" s="80" t="s">
        <v>736</v>
      </c>
      <c r="D175" s="78" t="s">
        <v>277</v>
      </c>
    </row>
    <row r="176" spans="1:4" ht="39" customHeight="1">
      <c r="A176" s="77">
        <v>100</v>
      </c>
      <c r="B176" s="79" t="s">
        <v>1342</v>
      </c>
      <c r="C176" s="80" t="s">
        <v>737</v>
      </c>
      <c r="D176" s="78" t="s">
        <v>278</v>
      </c>
    </row>
    <row r="177" spans="1:4" ht="39" customHeight="1">
      <c r="A177" s="77">
        <v>101</v>
      </c>
      <c r="B177" s="79" t="s">
        <v>1343</v>
      </c>
      <c r="C177" s="80" t="s">
        <v>738</v>
      </c>
      <c r="D177" s="78" t="s">
        <v>279</v>
      </c>
    </row>
    <row r="178" spans="1:4" ht="39" customHeight="1">
      <c r="A178" s="77">
        <v>102</v>
      </c>
      <c r="B178" s="79" t="s">
        <v>1344</v>
      </c>
      <c r="C178" s="80" t="s">
        <v>739</v>
      </c>
      <c r="D178" s="78" t="s">
        <v>280</v>
      </c>
    </row>
    <row r="179" spans="1:4" ht="39" customHeight="1">
      <c r="A179" s="77">
        <v>103</v>
      </c>
      <c r="B179" s="79" t="s">
        <v>1345</v>
      </c>
      <c r="C179" s="80" t="s">
        <v>739</v>
      </c>
      <c r="D179" s="78" t="s">
        <v>281</v>
      </c>
    </row>
    <row r="180" spans="1:4" ht="39" customHeight="1">
      <c r="A180" s="77">
        <v>104</v>
      </c>
      <c r="B180" s="79" t="s">
        <v>1346</v>
      </c>
      <c r="C180" s="80" t="s">
        <v>740</v>
      </c>
      <c r="D180" s="78" t="s">
        <v>282</v>
      </c>
    </row>
    <row r="181" spans="1:4" ht="39" customHeight="1">
      <c r="A181" s="77">
        <v>105</v>
      </c>
      <c r="B181" s="79" t="s">
        <v>1347</v>
      </c>
      <c r="C181" s="80" t="s">
        <v>741</v>
      </c>
      <c r="D181" s="78" t="s">
        <v>283</v>
      </c>
    </row>
    <row r="182" spans="1:4" ht="39" customHeight="1">
      <c r="A182" s="77">
        <v>106</v>
      </c>
      <c r="B182" s="79" t="s">
        <v>1348</v>
      </c>
      <c r="C182" s="80" t="s">
        <v>742</v>
      </c>
      <c r="D182" s="78" t="s">
        <v>284</v>
      </c>
    </row>
    <row r="183" spans="1:4" ht="39" customHeight="1">
      <c r="A183" s="77">
        <v>107</v>
      </c>
      <c r="B183" s="79" t="s">
        <v>1349</v>
      </c>
      <c r="C183" s="80" t="s">
        <v>743</v>
      </c>
      <c r="D183" s="78" t="s">
        <v>285</v>
      </c>
    </row>
    <row r="184" spans="1:4" ht="39" customHeight="1">
      <c r="A184" s="77">
        <v>108</v>
      </c>
      <c r="B184" s="79" t="s">
        <v>1350</v>
      </c>
      <c r="C184" s="80" t="s">
        <v>744</v>
      </c>
      <c r="D184" s="78" t="s">
        <v>286</v>
      </c>
    </row>
    <row r="185" spans="1:4" ht="39" customHeight="1">
      <c r="A185" s="77">
        <v>109</v>
      </c>
      <c r="B185" s="79" t="s">
        <v>1300</v>
      </c>
      <c r="C185" s="80" t="s">
        <v>745</v>
      </c>
      <c r="D185" s="78" t="s">
        <v>287</v>
      </c>
    </row>
    <row r="186" spans="1:4" ht="72" customHeight="1">
      <c r="A186" s="77">
        <v>110</v>
      </c>
      <c r="B186" s="79" t="s">
        <v>1351</v>
      </c>
      <c r="C186" s="80" t="s">
        <v>745</v>
      </c>
      <c r="D186" s="78" t="s">
        <v>1015</v>
      </c>
    </row>
    <row r="187" spans="1:4" ht="39" customHeight="1">
      <c r="A187" s="77">
        <v>111</v>
      </c>
      <c r="B187" s="79" t="s">
        <v>1352</v>
      </c>
      <c r="C187" s="80" t="s">
        <v>746</v>
      </c>
      <c r="D187" s="78" t="s">
        <v>288</v>
      </c>
    </row>
    <row r="188" spans="1:4" ht="39" customHeight="1">
      <c r="A188" s="77">
        <v>112</v>
      </c>
      <c r="B188" s="79" t="s">
        <v>1353</v>
      </c>
      <c r="C188" s="80" t="s">
        <v>747</v>
      </c>
      <c r="D188" s="78" t="s">
        <v>289</v>
      </c>
    </row>
    <row r="189" spans="1:4" ht="39" customHeight="1">
      <c r="A189" s="77">
        <v>113</v>
      </c>
      <c r="B189" s="79" t="s">
        <v>1354</v>
      </c>
      <c r="C189" s="80" t="s">
        <v>748</v>
      </c>
      <c r="D189" s="78" t="s">
        <v>290</v>
      </c>
    </row>
    <row r="190" spans="1:4" ht="39" customHeight="1">
      <c r="A190" s="77">
        <v>114</v>
      </c>
      <c r="B190" s="79" t="s">
        <v>1355</v>
      </c>
      <c r="C190" s="80" t="s">
        <v>748</v>
      </c>
      <c r="D190" s="78" t="s">
        <v>291</v>
      </c>
    </row>
    <row r="191" spans="1:4" ht="39" customHeight="1">
      <c r="A191" s="77">
        <v>115</v>
      </c>
      <c r="B191" s="79" t="s">
        <v>1356</v>
      </c>
      <c r="C191" s="80" t="s">
        <v>749</v>
      </c>
      <c r="D191" s="78" t="s">
        <v>292</v>
      </c>
    </row>
    <row r="192" spans="1:4" ht="39" customHeight="1">
      <c r="A192" s="77">
        <v>116</v>
      </c>
      <c r="B192" s="79" t="s">
        <v>1357</v>
      </c>
      <c r="C192" s="80" t="s">
        <v>750</v>
      </c>
      <c r="D192" s="78" t="s">
        <v>293</v>
      </c>
    </row>
    <row r="193" spans="1:4" ht="39" customHeight="1">
      <c r="A193" s="77">
        <v>117</v>
      </c>
      <c r="B193" s="79" t="s">
        <v>1358</v>
      </c>
      <c r="C193" s="80" t="s">
        <v>751</v>
      </c>
      <c r="D193" s="78" t="s">
        <v>1016</v>
      </c>
    </row>
    <row r="194" spans="1:4" ht="39" customHeight="1">
      <c r="A194" s="77">
        <v>118</v>
      </c>
      <c r="B194" s="79" t="s">
        <v>1359</v>
      </c>
      <c r="C194" s="80" t="s">
        <v>752</v>
      </c>
      <c r="D194" s="78" t="s">
        <v>244</v>
      </c>
    </row>
    <row r="195" spans="1:4" ht="39" customHeight="1">
      <c r="A195" s="77">
        <v>119</v>
      </c>
      <c r="B195" s="79" t="s">
        <v>1360</v>
      </c>
      <c r="C195" s="80" t="s">
        <v>753</v>
      </c>
      <c r="D195" s="78" t="s">
        <v>294</v>
      </c>
    </row>
    <row r="196" spans="1:4" ht="39" customHeight="1">
      <c r="A196" s="77">
        <v>120</v>
      </c>
      <c r="B196" s="79" t="s">
        <v>1361</v>
      </c>
      <c r="C196" s="80" t="s">
        <v>754</v>
      </c>
      <c r="D196" s="78" t="s">
        <v>295</v>
      </c>
    </row>
    <row r="197" spans="1:4" ht="39" customHeight="1">
      <c r="A197" s="77">
        <v>121</v>
      </c>
      <c r="B197" s="79" t="s">
        <v>1362</v>
      </c>
      <c r="C197" s="80" t="s">
        <v>755</v>
      </c>
      <c r="D197" s="78" t="s">
        <v>296</v>
      </c>
    </row>
    <row r="198" spans="1:4" ht="39" customHeight="1">
      <c r="A198" s="77">
        <v>122</v>
      </c>
      <c r="B198" s="79" t="s">
        <v>1363</v>
      </c>
      <c r="C198" s="80" t="s">
        <v>756</v>
      </c>
      <c r="D198" s="78" t="s">
        <v>297</v>
      </c>
    </row>
    <row r="199" spans="1:4" ht="39" customHeight="1">
      <c r="A199" s="77">
        <v>123</v>
      </c>
      <c r="B199" s="79" t="s">
        <v>1364</v>
      </c>
      <c r="C199" s="80" t="s">
        <v>757</v>
      </c>
      <c r="D199" s="78" t="s">
        <v>1879</v>
      </c>
    </row>
    <row r="200" spans="1:4" ht="54" customHeight="1">
      <c r="A200" s="77">
        <v>124</v>
      </c>
      <c r="B200" s="79" t="s">
        <v>1365</v>
      </c>
      <c r="C200" s="80" t="s">
        <v>758</v>
      </c>
      <c r="D200" s="78" t="s">
        <v>1017</v>
      </c>
    </row>
    <row r="201" spans="1:4" ht="39" customHeight="1">
      <c r="A201" s="77">
        <v>125</v>
      </c>
      <c r="B201" s="79" t="s">
        <v>1366</v>
      </c>
      <c r="C201" s="80" t="s">
        <v>759</v>
      </c>
      <c r="D201" s="78" t="s">
        <v>298</v>
      </c>
    </row>
    <row r="202" spans="1:4" ht="39" customHeight="1">
      <c r="A202" s="77">
        <v>126</v>
      </c>
      <c r="B202" s="79" t="s">
        <v>1367</v>
      </c>
      <c r="C202" s="80" t="s">
        <v>760</v>
      </c>
      <c r="D202" s="78" t="s">
        <v>1880</v>
      </c>
    </row>
    <row r="203" spans="1:4" ht="39" customHeight="1">
      <c r="A203" s="77">
        <v>127</v>
      </c>
      <c r="B203" s="79" t="s">
        <v>1368</v>
      </c>
      <c r="C203" s="80" t="s">
        <v>245</v>
      </c>
      <c r="D203" s="78" t="s">
        <v>299</v>
      </c>
    </row>
    <row r="204" spans="1:4" ht="39" customHeight="1">
      <c r="A204" s="77">
        <v>128</v>
      </c>
      <c r="B204" s="79" t="s">
        <v>1369</v>
      </c>
      <c r="C204" s="80" t="s">
        <v>245</v>
      </c>
      <c r="D204" s="78" t="s">
        <v>1881</v>
      </c>
    </row>
    <row r="205" spans="1:4" ht="39" customHeight="1">
      <c r="A205" s="77">
        <v>129</v>
      </c>
      <c r="B205" s="79" t="s">
        <v>1370</v>
      </c>
      <c r="C205" s="80" t="s">
        <v>761</v>
      </c>
      <c r="D205" s="78" t="s">
        <v>300</v>
      </c>
    </row>
    <row r="206" spans="1:4" ht="39" customHeight="1">
      <c r="A206" s="77">
        <v>130</v>
      </c>
      <c r="B206" s="79" t="s">
        <v>1371</v>
      </c>
      <c r="C206" s="80" t="s">
        <v>762</v>
      </c>
      <c r="D206" s="78" t="s">
        <v>1882</v>
      </c>
    </row>
    <row r="207" spans="1:4" ht="39" customHeight="1">
      <c r="A207" s="77">
        <v>131</v>
      </c>
      <c r="B207" s="79" t="s">
        <v>1270</v>
      </c>
      <c r="C207" s="80" t="s">
        <v>763</v>
      </c>
      <c r="D207" s="78" t="s">
        <v>1883</v>
      </c>
    </row>
    <row r="208" spans="1:4" ht="39" customHeight="1">
      <c r="A208" s="77">
        <v>132</v>
      </c>
      <c r="B208" s="79" t="s">
        <v>1372</v>
      </c>
      <c r="C208" s="80" t="s">
        <v>763</v>
      </c>
      <c r="D208" s="78" t="s">
        <v>246</v>
      </c>
    </row>
    <row r="209" spans="1:4" ht="39" customHeight="1">
      <c r="A209" s="77">
        <v>133</v>
      </c>
      <c r="B209" s="79" t="s">
        <v>1373</v>
      </c>
      <c r="C209" s="80" t="s">
        <v>764</v>
      </c>
      <c r="D209" s="78" t="s">
        <v>1884</v>
      </c>
    </row>
    <row r="210" spans="1:4" ht="39" customHeight="1">
      <c r="A210" s="77">
        <v>134</v>
      </c>
      <c r="B210" s="79" t="s">
        <v>1374</v>
      </c>
      <c r="C210" s="80" t="s">
        <v>765</v>
      </c>
      <c r="D210" s="78" t="s">
        <v>301</v>
      </c>
    </row>
    <row r="211" spans="1:4" ht="39" customHeight="1">
      <c r="A211" s="77">
        <v>135</v>
      </c>
      <c r="B211" s="79" t="s">
        <v>1375</v>
      </c>
      <c r="C211" s="80" t="s">
        <v>766</v>
      </c>
      <c r="D211" s="78" t="s">
        <v>1885</v>
      </c>
    </row>
    <row r="212" spans="1:4" ht="39" customHeight="1">
      <c r="A212" s="77">
        <v>136</v>
      </c>
      <c r="B212" s="79" t="s">
        <v>1376</v>
      </c>
      <c r="C212" s="80" t="s">
        <v>766</v>
      </c>
      <c r="D212" s="78" t="s">
        <v>302</v>
      </c>
    </row>
    <row r="213" spans="1:4" ht="39" customHeight="1">
      <c r="A213" s="77">
        <v>137</v>
      </c>
      <c r="B213" s="79" t="s">
        <v>1377</v>
      </c>
      <c r="C213" s="80" t="s">
        <v>767</v>
      </c>
      <c r="D213" s="78" t="s">
        <v>303</v>
      </c>
    </row>
    <row r="214" spans="1:4" ht="39" customHeight="1">
      <c r="A214" s="77">
        <v>138</v>
      </c>
      <c r="B214" s="79" t="s">
        <v>1378</v>
      </c>
      <c r="C214" s="80" t="s">
        <v>768</v>
      </c>
      <c r="D214" s="78" t="s">
        <v>304</v>
      </c>
    </row>
    <row r="215" spans="1:4" ht="39" customHeight="1">
      <c r="A215" s="77">
        <v>139</v>
      </c>
      <c r="B215" s="79" t="s">
        <v>1379</v>
      </c>
      <c r="C215" s="80" t="s">
        <v>769</v>
      </c>
      <c r="D215" s="78" t="s">
        <v>247</v>
      </c>
    </row>
    <row r="216" spans="1:4" ht="71.25" customHeight="1">
      <c r="A216" s="77">
        <v>140</v>
      </c>
      <c r="B216" s="79" t="s">
        <v>1380</v>
      </c>
      <c r="C216" s="80" t="s">
        <v>770</v>
      </c>
      <c r="D216" s="78" t="s">
        <v>1886</v>
      </c>
    </row>
    <row r="217" spans="1:4" ht="39" customHeight="1">
      <c r="A217" s="77">
        <v>141</v>
      </c>
      <c r="B217" s="79" t="s">
        <v>1381</v>
      </c>
      <c r="C217" s="80" t="s">
        <v>771</v>
      </c>
      <c r="D217" s="78" t="s">
        <v>305</v>
      </c>
    </row>
    <row r="218" spans="1:4" ht="39" customHeight="1">
      <c r="A218" s="77">
        <v>142</v>
      </c>
      <c r="B218" s="79" t="s">
        <v>1382</v>
      </c>
      <c r="C218" s="80" t="s">
        <v>772</v>
      </c>
      <c r="D218" s="78" t="s">
        <v>306</v>
      </c>
    </row>
    <row r="219" spans="1:4" ht="39" customHeight="1">
      <c r="A219" s="77">
        <v>143</v>
      </c>
      <c r="B219" s="79" t="s">
        <v>1383</v>
      </c>
      <c r="C219" s="80" t="s">
        <v>773</v>
      </c>
      <c r="D219" s="78" t="s">
        <v>1887</v>
      </c>
    </row>
    <row r="220" spans="1:4" ht="39" customHeight="1">
      <c r="A220" s="77">
        <v>144</v>
      </c>
      <c r="B220" s="79" t="s">
        <v>1384</v>
      </c>
      <c r="C220" s="80" t="s">
        <v>774</v>
      </c>
      <c r="D220" s="78" t="s">
        <v>307</v>
      </c>
    </row>
    <row r="221" spans="1:4" ht="39" customHeight="1">
      <c r="A221" s="77">
        <v>145</v>
      </c>
      <c r="B221" s="79" t="s">
        <v>1385</v>
      </c>
      <c r="C221" s="80" t="s">
        <v>775</v>
      </c>
      <c r="D221" s="78" t="s">
        <v>248</v>
      </c>
    </row>
    <row r="222" spans="1:4" ht="39" customHeight="1">
      <c r="A222" s="77">
        <v>146</v>
      </c>
      <c r="B222" s="79" t="s">
        <v>1386</v>
      </c>
      <c r="C222" s="80" t="s">
        <v>776</v>
      </c>
      <c r="D222" s="78" t="s">
        <v>1888</v>
      </c>
    </row>
    <row r="223" spans="1:4" s="2" customFormat="1" ht="39" customHeight="1">
      <c r="A223" s="77">
        <v>147</v>
      </c>
      <c r="B223" s="79" t="s">
        <v>1387</v>
      </c>
      <c r="C223" s="80" t="s">
        <v>777</v>
      </c>
      <c r="D223" s="78" t="s">
        <v>308</v>
      </c>
    </row>
    <row r="224" spans="1:4" ht="39" customHeight="1">
      <c r="A224" s="77">
        <v>148</v>
      </c>
      <c r="B224" s="79" t="s">
        <v>1388</v>
      </c>
      <c r="C224" s="80" t="s">
        <v>778</v>
      </c>
      <c r="D224" s="78" t="s">
        <v>1889</v>
      </c>
    </row>
    <row r="225" spans="1:4" ht="39" customHeight="1">
      <c r="A225" s="77">
        <v>149</v>
      </c>
      <c r="B225" s="79" t="s">
        <v>1389</v>
      </c>
      <c r="C225" s="80" t="s">
        <v>779</v>
      </c>
      <c r="D225" s="78" t="s">
        <v>1018</v>
      </c>
    </row>
    <row r="226" spans="1:4" ht="39" customHeight="1">
      <c r="A226" s="77">
        <v>150</v>
      </c>
      <c r="B226" s="79" t="s">
        <v>1390</v>
      </c>
      <c r="C226" s="80" t="s">
        <v>780</v>
      </c>
      <c r="D226" s="78" t="s">
        <v>1890</v>
      </c>
    </row>
    <row r="227" spans="1:4" ht="33" customHeight="1">
      <c r="A227" s="74" t="s">
        <v>23</v>
      </c>
      <c r="B227" s="236" t="s">
        <v>24</v>
      </c>
      <c r="C227" s="236"/>
      <c r="D227" s="236"/>
    </row>
    <row r="228" spans="1:4" ht="39" customHeight="1">
      <c r="A228" s="80">
        <v>1</v>
      </c>
      <c r="B228" s="79" t="s">
        <v>1391</v>
      </c>
      <c r="C228" s="80" t="s">
        <v>781</v>
      </c>
      <c r="D228" s="78" t="s">
        <v>409</v>
      </c>
    </row>
    <row r="229" spans="1:4" ht="39" customHeight="1">
      <c r="A229" s="77">
        <v>2</v>
      </c>
      <c r="B229" s="79" t="s">
        <v>1392</v>
      </c>
      <c r="C229" s="77" t="s">
        <v>1056</v>
      </c>
      <c r="D229" s="78" t="s">
        <v>1891</v>
      </c>
    </row>
    <row r="230" spans="1:4" ht="52.5" customHeight="1">
      <c r="A230" s="80">
        <v>3</v>
      </c>
      <c r="B230" s="79" t="s">
        <v>1393</v>
      </c>
      <c r="C230" s="80" t="s">
        <v>782</v>
      </c>
      <c r="D230" s="78" t="s">
        <v>1893</v>
      </c>
    </row>
    <row r="231" spans="1:4" ht="42" customHeight="1">
      <c r="A231" s="77">
        <v>4</v>
      </c>
      <c r="B231" s="79" t="s">
        <v>1394</v>
      </c>
      <c r="C231" s="77" t="s">
        <v>1057</v>
      </c>
      <c r="D231" s="78" t="s">
        <v>1892</v>
      </c>
    </row>
    <row r="232" spans="1:4" ht="42" customHeight="1">
      <c r="A232" s="80">
        <v>5</v>
      </c>
      <c r="B232" s="79" t="s">
        <v>1395</v>
      </c>
      <c r="C232" s="77" t="s">
        <v>1057</v>
      </c>
      <c r="D232" s="78" t="s">
        <v>1894</v>
      </c>
    </row>
    <row r="233" spans="1:4" ht="42" customHeight="1">
      <c r="A233" s="77">
        <v>6</v>
      </c>
      <c r="B233" s="79" t="s">
        <v>1396</v>
      </c>
      <c r="C233" s="77" t="s">
        <v>1057</v>
      </c>
      <c r="D233" s="78" t="s">
        <v>1895</v>
      </c>
    </row>
    <row r="234" spans="1:4" ht="39" customHeight="1">
      <c r="A234" s="80">
        <v>7</v>
      </c>
      <c r="B234" s="79" t="s">
        <v>1397</v>
      </c>
      <c r="C234" s="80" t="s">
        <v>783</v>
      </c>
      <c r="D234" s="78" t="s">
        <v>410</v>
      </c>
    </row>
    <row r="235" spans="1:4" ht="39" customHeight="1">
      <c r="A235" s="77">
        <v>8</v>
      </c>
      <c r="B235" s="79" t="s">
        <v>1398</v>
      </c>
      <c r="C235" s="80" t="s">
        <v>784</v>
      </c>
      <c r="D235" s="78" t="s">
        <v>411</v>
      </c>
    </row>
    <row r="236" spans="1:4" ht="39" customHeight="1">
      <c r="A236" s="80">
        <v>9</v>
      </c>
      <c r="B236" s="79" t="s">
        <v>1399</v>
      </c>
      <c r="C236" s="80" t="s">
        <v>785</v>
      </c>
      <c r="D236" s="78" t="s">
        <v>412</v>
      </c>
    </row>
    <row r="237" spans="1:4" ht="39" customHeight="1">
      <c r="A237" s="77">
        <v>10</v>
      </c>
      <c r="B237" s="79" t="s">
        <v>1400</v>
      </c>
      <c r="C237" s="80" t="s">
        <v>786</v>
      </c>
      <c r="D237" s="78" t="s">
        <v>1896</v>
      </c>
    </row>
    <row r="238" spans="1:4" ht="39" customHeight="1">
      <c r="A238" s="80">
        <v>11</v>
      </c>
      <c r="B238" s="79" t="s">
        <v>1401</v>
      </c>
      <c r="C238" s="80" t="s">
        <v>787</v>
      </c>
      <c r="D238" s="78" t="s">
        <v>413</v>
      </c>
    </row>
    <row r="239" spans="1:4" ht="39" customHeight="1">
      <c r="A239" s="77">
        <v>12</v>
      </c>
      <c r="B239" s="79" t="s">
        <v>1402</v>
      </c>
      <c r="C239" s="80" t="s">
        <v>788</v>
      </c>
      <c r="D239" s="78" t="s">
        <v>414</v>
      </c>
    </row>
    <row r="240" spans="1:4" s="2" customFormat="1" ht="45.75" customHeight="1">
      <c r="A240" s="80">
        <v>13</v>
      </c>
      <c r="B240" s="79" t="s">
        <v>1403</v>
      </c>
      <c r="C240" s="80" t="s">
        <v>789</v>
      </c>
      <c r="D240" s="78" t="s">
        <v>1897</v>
      </c>
    </row>
    <row r="241" spans="1:4" s="2" customFormat="1" ht="45.75" customHeight="1">
      <c r="A241" s="77">
        <v>14</v>
      </c>
      <c r="B241" s="79" t="s">
        <v>1404</v>
      </c>
      <c r="C241" s="80" t="s">
        <v>790</v>
      </c>
      <c r="D241" s="78" t="s">
        <v>415</v>
      </c>
    </row>
    <row r="242" spans="1:4" s="2" customFormat="1" ht="39" customHeight="1">
      <c r="A242" s="80">
        <v>15</v>
      </c>
      <c r="B242" s="79" t="s">
        <v>1405</v>
      </c>
      <c r="C242" s="77" t="s">
        <v>676</v>
      </c>
      <c r="D242" s="78" t="s">
        <v>536</v>
      </c>
    </row>
    <row r="243" spans="1:4" s="2" customFormat="1" ht="39" customHeight="1">
      <c r="A243" s="77">
        <v>16</v>
      </c>
      <c r="B243" s="79" t="s">
        <v>1406</v>
      </c>
      <c r="C243" s="80" t="s">
        <v>791</v>
      </c>
      <c r="D243" s="78" t="s">
        <v>416</v>
      </c>
    </row>
    <row r="244" spans="1:4" s="2" customFormat="1" ht="39" customHeight="1">
      <c r="A244" s="74" t="s">
        <v>25</v>
      </c>
      <c r="B244" s="236" t="s">
        <v>26</v>
      </c>
      <c r="C244" s="236"/>
      <c r="D244" s="236"/>
    </row>
    <row r="245" spans="1:4" s="2" customFormat="1" ht="39" customHeight="1">
      <c r="A245" s="80">
        <v>1</v>
      </c>
      <c r="B245" s="79" t="s">
        <v>1407</v>
      </c>
      <c r="C245" s="80" t="s">
        <v>419</v>
      </c>
      <c r="D245" s="78" t="s">
        <v>420</v>
      </c>
    </row>
    <row r="246" spans="1:4" s="2" customFormat="1" ht="39.75" customHeight="1">
      <c r="A246" s="80">
        <v>2</v>
      </c>
      <c r="B246" s="79" t="s">
        <v>1408</v>
      </c>
      <c r="C246" s="80" t="s">
        <v>418</v>
      </c>
      <c r="D246" s="78" t="s">
        <v>1954</v>
      </c>
    </row>
    <row r="247" spans="1:4" s="2" customFormat="1" ht="51" customHeight="1">
      <c r="A247" s="80">
        <v>3</v>
      </c>
      <c r="B247" s="79" t="s">
        <v>1409</v>
      </c>
      <c r="C247" s="80" t="s">
        <v>417</v>
      </c>
      <c r="D247" s="78" t="s">
        <v>1903</v>
      </c>
    </row>
    <row r="248" spans="1:4" s="2" customFormat="1" ht="39" customHeight="1">
      <c r="A248" s="80">
        <v>4</v>
      </c>
      <c r="B248" s="79" t="s">
        <v>1410</v>
      </c>
      <c r="C248" s="80" t="s">
        <v>424</v>
      </c>
      <c r="D248" s="78" t="s">
        <v>425</v>
      </c>
    </row>
    <row r="249" spans="1:4" s="2" customFormat="1" ht="39" customHeight="1">
      <c r="A249" s="80">
        <v>5</v>
      </c>
      <c r="B249" s="79" t="s">
        <v>1411</v>
      </c>
      <c r="C249" s="80" t="s">
        <v>422</v>
      </c>
      <c r="D249" s="78" t="s">
        <v>423</v>
      </c>
    </row>
    <row r="250" spans="1:4" s="2" customFormat="1" ht="39" customHeight="1">
      <c r="A250" s="80">
        <v>6</v>
      </c>
      <c r="B250" s="79" t="s">
        <v>1412</v>
      </c>
      <c r="C250" s="80" t="s">
        <v>792</v>
      </c>
      <c r="D250" s="78" t="s">
        <v>427</v>
      </c>
    </row>
    <row r="251" spans="1:4" s="2" customFormat="1" ht="39" customHeight="1">
      <c r="A251" s="80">
        <v>7</v>
      </c>
      <c r="B251" s="79" t="s">
        <v>1413</v>
      </c>
      <c r="C251" s="80" t="s">
        <v>793</v>
      </c>
      <c r="D251" s="78" t="s">
        <v>426</v>
      </c>
    </row>
    <row r="252" spans="1:4" ht="39" customHeight="1">
      <c r="A252" s="80">
        <v>8</v>
      </c>
      <c r="B252" s="79" t="s">
        <v>1414</v>
      </c>
      <c r="C252" s="80" t="s">
        <v>794</v>
      </c>
      <c r="D252" s="78" t="s">
        <v>428</v>
      </c>
    </row>
    <row r="253" spans="1:4" ht="55.5" customHeight="1">
      <c r="A253" s="80">
        <v>9</v>
      </c>
      <c r="B253" s="79" t="s">
        <v>1415</v>
      </c>
      <c r="C253" s="77" t="s">
        <v>795</v>
      </c>
      <c r="D253" s="78" t="s">
        <v>1898</v>
      </c>
    </row>
    <row r="254" spans="1:4" ht="55.5" customHeight="1">
      <c r="A254" s="80">
        <v>10</v>
      </c>
      <c r="B254" s="79" t="s">
        <v>1416</v>
      </c>
      <c r="C254" s="80" t="s">
        <v>795</v>
      </c>
      <c r="D254" s="78" t="s">
        <v>1899</v>
      </c>
    </row>
    <row r="255" spans="1:4" ht="55.5" customHeight="1">
      <c r="A255" s="80">
        <v>11</v>
      </c>
      <c r="B255" s="79" t="s">
        <v>1417</v>
      </c>
      <c r="C255" s="77" t="s">
        <v>795</v>
      </c>
      <c r="D255" s="78" t="s">
        <v>1900</v>
      </c>
    </row>
    <row r="256" spans="1:4" ht="39" customHeight="1">
      <c r="A256" s="80">
        <v>12</v>
      </c>
      <c r="B256" s="79" t="s">
        <v>1418</v>
      </c>
      <c r="C256" s="80" t="s">
        <v>796</v>
      </c>
      <c r="D256" s="78" t="s">
        <v>512</v>
      </c>
    </row>
    <row r="257" spans="1:4" ht="39" customHeight="1">
      <c r="A257" s="80">
        <v>13</v>
      </c>
      <c r="B257" s="79" t="s">
        <v>1419</v>
      </c>
      <c r="C257" s="80" t="s">
        <v>797</v>
      </c>
      <c r="D257" s="78" t="s">
        <v>513</v>
      </c>
    </row>
    <row r="258" spans="1:4" ht="39" customHeight="1">
      <c r="A258" s="80">
        <v>14</v>
      </c>
      <c r="B258" s="79" t="s">
        <v>1420</v>
      </c>
      <c r="C258" s="80" t="s">
        <v>798</v>
      </c>
      <c r="D258" s="78" t="s">
        <v>421</v>
      </c>
    </row>
    <row r="259" spans="1:4" ht="39" customHeight="1">
      <c r="A259" s="80">
        <v>15</v>
      </c>
      <c r="B259" s="79" t="s">
        <v>1421</v>
      </c>
      <c r="C259" s="80" t="s">
        <v>799</v>
      </c>
      <c r="D259" s="78" t="s">
        <v>514</v>
      </c>
    </row>
    <row r="260" spans="1:4" ht="34.5" customHeight="1">
      <c r="A260" s="80">
        <v>16</v>
      </c>
      <c r="B260" s="79" t="s">
        <v>1422</v>
      </c>
      <c r="C260" s="80" t="s">
        <v>800</v>
      </c>
      <c r="D260" s="78" t="s">
        <v>515</v>
      </c>
    </row>
    <row r="261" spans="1:4" ht="34.5" customHeight="1">
      <c r="A261" s="80">
        <v>17</v>
      </c>
      <c r="B261" s="79" t="s">
        <v>1423</v>
      </c>
      <c r="C261" s="80" t="s">
        <v>801</v>
      </c>
      <c r="D261" s="78" t="s">
        <v>1902</v>
      </c>
    </row>
    <row r="262" spans="1:4" ht="34.5" customHeight="1">
      <c r="A262" s="80">
        <v>18</v>
      </c>
      <c r="B262" s="79" t="s">
        <v>1424</v>
      </c>
      <c r="C262" s="80" t="s">
        <v>802</v>
      </c>
      <c r="D262" s="78" t="s">
        <v>429</v>
      </c>
    </row>
    <row r="263" spans="1:4" ht="34.5" customHeight="1">
      <c r="A263" s="80">
        <v>19</v>
      </c>
      <c r="B263" s="79" t="s">
        <v>1425</v>
      </c>
      <c r="C263" s="80" t="s">
        <v>803</v>
      </c>
      <c r="D263" s="78" t="s">
        <v>516</v>
      </c>
    </row>
    <row r="264" spans="1:4" ht="34.5" customHeight="1">
      <c r="A264" s="80">
        <v>20</v>
      </c>
      <c r="B264" s="79" t="s">
        <v>1426</v>
      </c>
      <c r="C264" s="77" t="s">
        <v>1058</v>
      </c>
      <c r="D264" s="78" t="s">
        <v>535</v>
      </c>
    </row>
    <row r="265" spans="1:4" s="2" customFormat="1" ht="34.5" customHeight="1">
      <c r="A265" s="80">
        <v>21</v>
      </c>
      <c r="B265" s="79" t="s">
        <v>1427</v>
      </c>
      <c r="C265" s="80" t="s">
        <v>804</v>
      </c>
      <c r="D265" s="78" t="s">
        <v>655</v>
      </c>
    </row>
    <row r="266" spans="1:4" s="2" customFormat="1" ht="34.5" customHeight="1">
      <c r="A266" s="80">
        <v>22</v>
      </c>
      <c r="B266" s="79" t="s">
        <v>1428</v>
      </c>
      <c r="C266" s="80" t="s">
        <v>805</v>
      </c>
      <c r="D266" s="78" t="s">
        <v>430</v>
      </c>
    </row>
    <row r="267" spans="1:4" s="2" customFormat="1" ht="34.5" customHeight="1">
      <c r="A267" s="80">
        <v>23</v>
      </c>
      <c r="B267" s="79" t="s">
        <v>1429</v>
      </c>
      <c r="C267" s="80" t="s">
        <v>806</v>
      </c>
      <c r="D267" s="78" t="s">
        <v>517</v>
      </c>
    </row>
    <row r="268" spans="1:4" s="2" customFormat="1" ht="39" customHeight="1">
      <c r="A268" s="80">
        <v>24</v>
      </c>
      <c r="B268" s="79" t="s">
        <v>1430</v>
      </c>
      <c r="C268" s="80" t="s">
        <v>807</v>
      </c>
      <c r="D268" s="78" t="s">
        <v>1901</v>
      </c>
    </row>
    <row r="269" spans="1:4" s="2" customFormat="1" ht="39" customHeight="1">
      <c r="A269" s="74" t="s">
        <v>27</v>
      </c>
      <c r="B269" s="76" t="s">
        <v>28</v>
      </c>
      <c r="C269" s="74"/>
      <c r="D269" s="76"/>
    </row>
    <row r="270" spans="1:4" ht="39" customHeight="1">
      <c r="A270" s="77">
        <v>1</v>
      </c>
      <c r="B270" s="79" t="s">
        <v>1431</v>
      </c>
      <c r="C270" s="77" t="s">
        <v>1042</v>
      </c>
      <c r="D270" s="78" t="s">
        <v>1904</v>
      </c>
    </row>
    <row r="271" spans="1:4" ht="39" customHeight="1">
      <c r="A271" s="77">
        <v>2</v>
      </c>
      <c r="B271" s="79" t="s">
        <v>1432</v>
      </c>
      <c r="C271" s="77" t="s">
        <v>1059</v>
      </c>
      <c r="D271" s="78" t="s">
        <v>1905</v>
      </c>
    </row>
    <row r="272" spans="1:4" ht="39" customHeight="1">
      <c r="A272" s="77">
        <v>3</v>
      </c>
      <c r="B272" s="79" t="s">
        <v>1433</v>
      </c>
      <c r="C272" s="77" t="s">
        <v>1060</v>
      </c>
      <c r="D272" s="78" t="s">
        <v>481</v>
      </c>
    </row>
    <row r="273" spans="1:4" ht="39" customHeight="1">
      <c r="A273" s="77">
        <v>4</v>
      </c>
      <c r="B273" s="79" t="s">
        <v>1434</v>
      </c>
      <c r="C273" s="77" t="s">
        <v>808</v>
      </c>
      <c r="D273" s="78" t="s">
        <v>1906</v>
      </c>
    </row>
    <row r="274" spans="1:4" ht="39" customHeight="1">
      <c r="A274" s="77">
        <v>5</v>
      </c>
      <c r="B274" s="79" t="s">
        <v>1435</v>
      </c>
      <c r="C274" s="77" t="s">
        <v>1061</v>
      </c>
      <c r="D274" s="78" t="s">
        <v>1907</v>
      </c>
    </row>
    <row r="275" spans="1:4" ht="39" customHeight="1">
      <c r="A275" s="77">
        <v>6</v>
      </c>
      <c r="B275" s="79" t="s">
        <v>1436</v>
      </c>
      <c r="C275" s="77" t="s">
        <v>809</v>
      </c>
      <c r="D275" s="78" t="s">
        <v>518</v>
      </c>
    </row>
    <row r="276" spans="1:4" ht="56.25" customHeight="1">
      <c r="A276" s="77">
        <v>7</v>
      </c>
      <c r="B276" s="79" t="s">
        <v>1437</v>
      </c>
      <c r="C276" s="77" t="s">
        <v>810</v>
      </c>
      <c r="D276" s="78" t="s">
        <v>485</v>
      </c>
    </row>
    <row r="277" spans="1:4" ht="39" customHeight="1">
      <c r="A277" s="77">
        <v>8</v>
      </c>
      <c r="B277" s="79" t="s">
        <v>1438</v>
      </c>
      <c r="C277" s="77" t="s">
        <v>811</v>
      </c>
      <c r="D277" s="78" t="s">
        <v>489</v>
      </c>
    </row>
    <row r="278" spans="1:4" ht="39" customHeight="1">
      <c r="A278" s="77">
        <v>9</v>
      </c>
      <c r="B278" s="79" t="s">
        <v>1439</v>
      </c>
      <c r="C278" s="77" t="s">
        <v>1062</v>
      </c>
      <c r="D278" s="78" t="s">
        <v>484</v>
      </c>
    </row>
    <row r="279" spans="1:4" ht="39" customHeight="1">
      <c r="A279" s="77">
        <v>10</v>
      </c>
      <c r="B279" s="79" t="s">
        <v>1440</v>
      </c>
      <c r="C279" s="77" t="s">
        <v>812</v>
      </c>
      <c r="D279" s="78" t="s">
        <v>1908</v>
      </c>
    </row>
    <row r="280" spans="1:4" ht="39" customHeight="1">
      <c r="A280" s="77">
        <v>11</v>
      </c>
      <c r="B280" s="79" t="s">
        <v>1441</v>
      </c>
      <c r="C280" s="77" t="s">
        <v>1063</v>
      </c>
      <c r="D280" s="78" t="s">
        <v>1019</v>
      </c>
    </row>
    <row r="281" spans="1:4" ht="39" customHeight="1">
      <c r="A281" s="77">
        <v>12</v>
      </c>
      <c r="B281" s="79" t="s">
        <v>1442</v>
      </c>
      <c r="C281" s="77" t="s">
        <v>813</v>
      </c>
      <c r="D281" s="78" t="s">
        <v>1821</v>
      </c>
    </row>
    <row r="282" spans="1:4" ht="39" customHeight="1">
      <c r="A282" s="77">
        <v>13</v>
      </c>
      <c r="B282" s="79" t="s">
        <v>1443</v>
      </c>
      <c r="C282" s="77" t="s">
        <v>814</v>
      </c>
      <c r="D282" s="78" t="s">
        <v>486</v>
      </c>
    </row>
    <row r="283" spans="1:4" ht="39" customHeight="1">
      <c r="A283" s="77">
        <v>14</v>
      </c>
      <c r="B283" s="79" t="s">
        <v>1444</v>
      </c>
      <c r="C283" s="77" t="s">
        <v>815</v>
      </c>
      <c r="D283" s="78" t="s">
        <v>519</v>
      </c>
    </row>
    <row r="284" spans="1:4" ht="39" customHeight="1">
      <c r="A284" s="77">
        <v>15</v>
      </c>
      <c r="B284" s="79" t="s">
        <v>1445</v>
      </c>
      <c r="C284" s="77" t="s">
        <v>816</v>
      </c>
      <c r="D284" s="78" t="s">
        <v>520</v>
      </c>
    </row>
    <row r="285" spans="1:4" ht="39" customHeight="1">
      <c r="A285" s="77">
        <v>16</v>
      </c>
      <c r="B285" s="79" t="s">
        <v>1217</v>
      </c>
      <c r="C285" s="77" t="s">
        <v>1064</v>
      </c>
      <c r="D285" s="78" t="s">
        <v>521</v>
      </c>
    </row>
    <row r="286" spans="1:4" ht="39" customHeight="1">
      <c r="A286" s="77">
        <v>17</v>
      </c>
      <c r="B286" s="79" t="s">
        <v>1446</v>
      </c>
      <c r="C286" s="77" t="s">
        <v>817</v>
      </c>
      <c r="D286" s="78" t="s">
        <v>487</v>
      </c>
    </row>
    <row r="287" spans="1:4" ht="39" customHeight="1">
      <c r="A287" s="77">
        <v>18</v>
      </c>
      <c r="B287" s="79" t="s">
        <v>1447</v>
      </c>
      <c r="C287" s="77" t="s">
        <v>817</v>
      </c>
      <c r="D287" s="78" t="s">
        <v>488</v>
      </c>
    </row>
    <row r="288" spans="1:4" ht="52.5" customHeight="1">
      <c r="A288" s="77">
        <v>19</v>
      </c>
      <c r="B288" s="79" t="s">
        <v>1448</v>
      </c>
      <c r="C288" s="77" t="s">
        <v>1065</v>
      </c>
      <c r="D288" s="78" t="s">
        <v>1909</v>
      </c>
    </row>
    <row r="289" spans="1:4" ht="62.25" customHeight="1">
      <c r="A289" s="77">
        <v>20</v>
      </c>
      <c r="B289" s="79" t="s">
        <v>1449</v>
      </c>
      <c r="C289" s="77" t="s">
        <v>818</v>
      </c>
      <c r="D289" s="78" t="s">
        <v>1910</v>
      </c>
    </row>
    <row r="290" spans="1:4" ht="39" customHeight="1">
      <c r="A290" s="77">
        <v>21</v>
      </c>
      <c r="B290" s="79" t="s">
        <v>1450</v>
      </c>
      <c r="C290" s="77" t="s">
        <v>819</v>
      </c>
      <c r="D290" s="78" t="s">
        <v>522</v>
      </c>
    </row>
    <row r="291" spans="1:4" ht="39" customHeight="1">
      <c r="A291" s="77">
        <v>22</v>
      </c>
      <c r="B291" s="79" t="s">
        <v>1451</v>
      </c>
      <c r="C291" s="77" t="s">
        <v>820</v>
      </c>
      <c r="D291" s="78" t="s">
        <v>1742</v>
      </c>
    </row>
    <row r="292" spans="1:4" ht="39" customHeight="1">
      <c r="A292" s="77">
        <v>23</v>
      </c>
      <c r="B292" s="79" t="s">
        <v>1452</v>
      </c>
      <c r="C292" s="77" t="s">
        <v>820</v>
      </c>
      <c r="D292" s="78" t="s">
        <v>523</v>
      </c>
    </row>
    <row r="293" spans="1:4" ht="39" customHeight="1">
      <c r="A293" s="77">
        <v>24</v>
      </c>
      <c r="B293" s="79" t="s">
        <v>1453</v>
      </c>
      <c r="C293" s="77" t="s">
        <v>821</v>
      </c>
      <c r="D293" s="78" t="s">
        <v>490</v>
      </c>
    </row>
    <row r="294" spans="1:4" ht="39" customHeight="1">
      <c r="A294" s="77">
        <v>25</v>
      </c>
      <c r="B294" s="79" t="s">
        <v>1454</v>
      </c>
      <c r="C294" s="77" t="s">
        <v>1066</v>
      </c>
      <c r="D294" s="78" t="s">
        <v>459</v>
      </c>
    </row>
    <row r="295" spans="1:4" ht="74.25" customHeight="1">
      <c r="A295" s="77">
        <v>26</v>
      </c>
      <c r="B295" s="79" t="s">
        <v>1455</v>
      </c>
      <c r="C295" s="77" t="s">
        <v>1067</v>
      </c>
      <c r="D295" s="78" t="s">
        <v>1911</v>
      </c>
    </row>
    <row r="296" spans="1:4" ht="39" customHeight="1">
      <c r="A296" s="77">
        <v>27</v>
      </c>
      <c r="B296" s="79" t="s">
        <v>1456</v>
      </c>
      <c r="C296" s="77" t="s">
        <v>822</v>
      </c>
      <c r="D296" s="78" t="s">
        <v>491</v>
      </c>
    </row>
    <row r="297" spans="1:4" ht="39" customHeight="1">
      <c r="A297" s="77">
        <v>28</v>
      </c>
      <c r="B297" s="79" t="s">
        <v>1457</v>
      </c>
      <c r="C297" s="77" t="s">
        <v>823</v>
      </c>
      <c r="D297" s="78" t="s">
        <v>483</v>
      </c>
    </row>
    <row r="298" spans="1:4" ht="54" customHeight="1">
      <c r="A298" s="77">
        <v>29</v>
      </c>
      <c r="B298" s="79" t="s">
        <v>1458</v>
      </c>
      <c r="C298" s="77" t="s">
        <v>824</v>
      </c>
      <c r="D298" s="78" t="s">
        <v>492</v>
      </c>
    </row>
    <row r="299" spans="1:4" ht="39" customHeight="1">
      <c r="A299" s="77">
        <v>30</v>
      </c>
      <c r="B299" s="79" t="s">
        <v>1459</v>
      </c>
      <c r="C299" s="77" t="s">
        <v>825</v>
      </c>
      <c r="D299" s="78" t="s">
        <v>493</v>
      </c>
    </row>
    <row r="300" spans="1:4" ht="39" customHeight="1">
      <c r="A300" s="77">
        <v>31</v>
      </c>
      <c r="B300" s="79" t="s">
        <v>1218</v>
      </c>
      <c r="C300" s="77" t="s">
        <v>826</v>
      </c>
      <c r="D300" s="78" t="s">
        <v>494</v>
      </c>
    </row>
    <row r="301" spans="1:4" ht="39" customHeight="1">
      <c r="A301" s="77">
        <v>32</v>
      </c>
      <c r="B301" s="79" t="s">
        <v>1460</v>
      </c>
      <c r="C301" s="77" t="s">
        <v>1068</v>
      </c>
      <c r="D301" s="78" t="s">
        <v>1744</v>
      </c>
    </row>
    <row r="302" spans="1:4" ht="39" customHeight="1">
      <c r="A302" s="77">
        <v>33</v>
      </c>
      <c r="B302" s="79" t="s">
        <v>1461</v>
      </c>
      <c r="C302" s="77" t="s">
        <v>827</v>
      </c>
      <c r="D302" s="78" t="s">
        <v>1743</v>
      </c>
    </row>
    <row r="303" spans="1:4" ht="39" customHeight="1">
      <c r="A303" s="77">
        <v>34</v>
      </c>
      <c r="B303" s="79" t="s">
        <v>1462</v>
      </c>
      <c r="C303" s="77" t="s">
        <v>828</v>
      </c>
      <c r="D303" s="78" t="s">
        <v>495</v>
      </c>
    </row>
    <row r="304" spans="1:4" ht="39" customHeight="1">
      <c r="A304" s="77">
        <v>35</v>
      </c>
      <c r="B304" s="79" t="s">
        <v>1463</v>
      </c>
      <c r="C304" s="77" t="s">
        <v>829</v>
      </c>
      <c r="D304" s="78" t="s">
        <v>496</v>
      </c>
    </row>
    <row r="305" spans="1:4" ht="39" customHeight="1">
      <c r="A305" s="77">
        <v>36</v>
      </c>
      <c r="B305" s="79" t="s">
        <v>1464</v>
      </c>
      <c r="C305" s="77" t="s">
        <v>1069</v>
      </c>
      <c r="D305" s="78" t="s">
        <v>524</v>
      </c>
    </row>
    <row r="306" spans="1:4" ht="39" customHeight="1">
      <c r="A306" s="77">
        <v>37</v>
      </c>
      <c r="B306" s="79" t="s">
        <v>1465</v>
      </c>
      <c r="C306" s="77" t="s">
        <v>830</v>
      </c>
      <c r="D306" s="78" t="s">
        <v>525</v>
      </c>
    </row>
    <row r="307" spans="1:4" ht="39" customHeight="1">
      <c r="A307" s="77">
        <v>38</v>
      </c>
      <c r="B307" s="79" t="s">
        <v>1466</v>
      </c>
      <c r="C307" s="77" t="s">
        <v>831</v>
      </c>
      <c r="D307" s="78" t="s">
        <v>499</v>
      </c>
    </row>
    <row r="308" spans="1:4" ht="39" customHeight="1">
      <c r="A308" s="77">
        <v>39</v>
      </c>
      <c r="B308" s="79" t="s">
        <v>1467</v>
      </c>
      <c r="C308" s="77" t="s">
        <v>831</v>
      </c>
      <c r="D308" s="78" t="s">
        <v>500</v>
      </c>
    </row>
    <row r="309" spans="1:4" ht="39" customHeight="1">
      <c r="A309" s="77">
        <v>40</v>
      </c>
      <c r="B309" s="79" t="s">
        <v>1468</v>
      </c>
      <c r="C309" s="77" t="s">
        <v>832</v>
      </c>
      <c r="D309" s="78" t="s">
        <v>1912</v>
      </c>
    </row>
    <row r="310" spans="1:4" ht="39" customHeight="1">
      <c r="A310" s="77">
        <v>41</v>
      </c>
      <c r="B310" s="79" t="s">
        <v>1469</v>
      </c>
      <c r="C310" s="77" t="s">
        <v>833</v>
      </c>
      <c r="D310" s="78" t="s">
        <v>1020</v>
      </c>
    </row>
    <row r="311" spans="1:4" ht="39" customHeight="1">
      <c r="A311" s="77">
        <v>42</v>
      </c>
      <c r="B311" s="79" t="s">
        <v>1470</v>
      </c>
      <c r="C311" s="77" t="s">
        <v>1070</v>
      </c>
      <c r="D311" s="78" t="s">
        <v>1745</v>
      </c>
    </row>
    <row r="312" spans="1:4" ht="39" customHeight="1">
      <c r="A312" s="77">
        <v>43</v>
      </c>
      <c r="B312" s="79" t="s">
        <v>1471</v>
      </c>
      <c r="C312" s="77" t="s">
        <v>1071</v>
      </c>
      <c r="D312" s="78" t="s">
        <v>497</v>
      </c>
    </row>
    <row r="313" spans="1:4" ht="39" customHeight="1">
      <c r="A313" s="77">
        <v>44</v>
      </c>
      <c r="B313" s="79" t="s">
        <v>1472</v>
      </c>
      <c r="C313" s="77" t="s">
        <v>834</v>
      </c>
      <c r="D313" s="78" t="s">
        <v>501</v>
      </c>
    </row>
    <row r="314" spans="1:4" ht="39" customHeight="1">
      <c r="A314" s="77">
        <v>45</v>
      </c>
      <c r="B314" s="79" t="s">
        <v>1473</v>
      </c>
      <c r="C314" s="77" t="s">
        <v>835</v>
      </c>
      <c r="D314" s="78" t="s">
        <v>1746</v>
      </c>
    </row>
    <row r="315" spans="1:4" ht="39" customHeight="1">
      <c r="A315" s="77">
        <v>46</v>
      </c>
      <c r="B315" s="79" t="s">
        <v>1474</v>
      </c>
      <c r="C315" s="77" t="s">
        <v>1072</v>
      </c>
      <c r="D315" s="78" t="s">
        <v>498</v>
      </c>
    </row>
    <row r="316" spans="1:4" ht="39" customHeight="1">
      <c r="A316" s="77">
        <v>47</v>
      </c>
      <c r="B316" s="79" t="s">
        <v>1475</v>
      </c>
      <c r="C316" s="77" t="s">
        <v>836</v>
      </c>
      <c r="D316" s="78" t="s">
        <v>459</v>
      </c>
    </row>
    <row r="317" spans="1:4" ht="39" customHeight="1">
      <c r="A317" s="77">
        <v>48</v>
      </c>
      <c r="B317" s="79" t="s">
        <v>1476</v>
      </c>
      <c r="C317" s="77" t="s">
        <v>837</v>
      </c>
      <c r="D317" s="78" t="s">
        <v>1747</v>
      </c>
    </row>
    <row r="318" spans="1:4" ht="39" customHeight="1">
      <c r="A318" s="77">
        <v>49</v>
      </c>
      <c r="B318" s="79" t="s">
        <v>1477</v>
      </c>
      <c r="C318" s="77" t="s">
        <v>838</v>
      </c>
      <c r="D318" s="78" t="s">
        <v>502</v>
      </c>
    </row>
    <row r="319" spans="1:4" ht="39" customHeight="1">
      <c r="A319" s="77">
        <v>50</v>
      </c>
      <c r="B319" s="79" t="s">
        <v>1478</v>
      </c>
      <c r="C319" s="77" t="s">
        <v>1073</v>
      </c>
      <c r="D319" s="78" t="s">
        <v>1748</v>
      </c>
    </row>
    <row r="320" spans="1:4" ht="39" customHeight="1">
      <c r="A320" s="77">
        <v>51</v>
      </c>
      <c r="B320" s="79" t="s">
        <v>1479</v>
      </c>
      <c r="C320" s="77" t="s">
        <v>839</v>
      </c>
      <c r="D320" s="78" t="s">
        <v>503</v>
      </c>
    </row>
    <row r="321" spans="1:4" ht="39" customHeight="1">
      <c r="A321" s="77">
        <v>52</v>
      </c>
      <c r="B321" s="79" t="s">
        <v>1480</v>
      </c>
      <c r="C321" s="77" t="s">
        <v>840</v>
      </c>
      <c r="D321" s="78" t="s">
        <v>504</v>
      </c>
    </row>
    <row r="322" spans="1:4" ht="39" customHeight="1">
      <c r="A322" s="77">
        <v>53</v>
      </c>
      <c r="B322" s="79" t="s">
        <v>1481</v>
      </c>
      <c r="C322" s="77" t="s">
        <v>1074</v>
      </c>
      <c r="D322" s="78" t="s">
        <v>526</v>
      </c>
    </row>
    <row r="323" spans="1:4" ht="39" customHeight="1">
      <c r="A323" s="77">
        <v>54</v>
      </c>
      <c r="B323" s="79" t="s">
        <v>1482</v>
      </c>
      <c r="C323" s="77" t="s">
        <v>1075</v>
      </c>
      <c r="D323" s="78" t="s">
        <v>511</v>
      </c>
    </row>
    <row r="324" spans="1:4" ht="39" customHeight="1">
      <c r="A324" s="77">
        <v>55</v>
      </c>
      <c r="B324" s="79" t="s">
        <v>1483</v>
      </c>
      <c r="C324" s="77" t="s">
        <v>953</v>
      </c>
      <c r="D324" s="78" t="s">
        <v>527</v>
      </c>
    </row>
    <row r="325" spans="1:4" ht="85.5" customHeight="1">
      <c r="A325" s="77">
        <v>56</v>
      </c>
      <c r="B325" s="79" t="s">
        <v>1484</v>
      </c>
      <c r="C325" s="77" t="s">
        <v>1076</v>
      </c>
      <c r="D325" s="78" t="s">
        <v>1913</v>
      </c>
    </row>
    <row r="326" spans="1:4" ht="39" customHeight="1">
      <c r="A326" s="77">
        <v>57</v>
      </c>
      <c r="B326" s="79" t="s">
        <v>1485</v>
      </c>
      <c r="C326" s="77" t="s">
        <v>1077</v>
      </c>
      <c r="D326" s="78" t="s">
        <v>528</v>
      </c>
    </row>
    <row r="327" spans="1:4" ht="39" customHeight="1">
      <c r="A327" s="77">
        <v>58</v>
      </c>
      <c r="B327" s="79" t="s">
        <v>1486</v>
      </c>
      <c r="C327" s="77" t="s">
        <v>1078</v>
      </c>
      <c r="D327" s="78" t="s">
        <v>529</v>
      </c>
    </row>
    <row r="328" spans="1:4" ht="39" customHeight="1">
      <c r="A328" s="77">
        <v>59</v>
      </c>
      <c r="B328" s="79" t="s">
        <v>1487</v>
      </c>
      <c r="C328" s="77" t="s">
        <v>1079</v>
      </c>
      <c r="D328" s="78" t="s">
        <v>530</v>
      </c>
    </row>
    <row r="329" spans="1:4" ht="52.5" customHeight="1">
      <c r="A329" s="77">
        <v>60</v>
      </c>
      <c r="B329" s="79" t="s">
        <v>1488</v>
      </c>
      <c r="C329" s="77" t="s">
        <v>670</v>
      </c>
      <c r="D329" s="78" t="s">
        <v>1749</v>
      </c>
    </row>
    <row r="330" spans="1:4" ht="54" customHeight="1">
      <c r="A330" s="77">
        <v>61</v>
      </c>
      <c r="B330" s="79" t="s">
        <v>1489</v>
      </c>
      <c r="C330" s="77" t="s">
        <v>841</v>
      </c>
      <c r="D330" s="78" t="s">
        <v>509</v>
      </c>
    </row>
    <row r="331" spans="1:4" ht="39" customHeight="1">
      <c r="A331" s="77">
        <v>62</v>
      </c>
      <c r="B331" s="79" t="s">
        <v>1490</v>
      </c>
      <c r="C331" s="77" t="s">
        <v>842</v>
      </c>
      <c r="D331" s="78" t="s">
        <v>1750</v>
      </c>
    </row>
    <row r="332" spans="1:4" ht="39" customHeight="1">
      <c r="A332" s="77">
        <v>63</v>
      </c>
      <c r="B332" s="79" t="s">
        <v>1491</v>
      </c>
      <c r="C332" s="77" t="s">
        <v>843</v>
      </c>
      <c r="D332" s="78" t="s">
        <v>1751</v>
      </c>
    </row>
    <row r="333" spans="1:4" ht="39" customHeight="1">
      <c r="A333" s="77">
        <v>64</v>
      </c>
      <c r="B333" s="79" t="s">
        <v>1492</v>
      </c>
      <c r="C333" s="77" t="s">
        <v>844</v>
      </c>
      <c r="D333" s="78" t="s">
        <v>1021</v>
      </c>
    </row>
    <row r="334" spans="1:4" ht="39" customHeight="1">
      <c r="A334" s="77">
        <v>65</v>
      </c>
      <c r="B334" s="79" t="s">
        <v>1493</v>
      </c>
      <c r="C334" s="77" t="s">
        <v>844</v>
      </c>
      <c r="D334" s="78" t="s">
        <v>1752</v>
      </c>
    </row>
    <row r="335" spans="1:4" ht="39" customHeight="1">
      <c r="A335" s="77">
        <v>66</v>
      </c>
      <c r="B335" s="79" t="s">
        <v>1494</v>
      </c>
      <c r="C335" s="77" t="s">
        <v>844</v>
      </c>
      <c r="D335" s="78" t="s">
        <v>1914</v>
      </c>
    </row>
    <row r="336" spans="1:4" ht="39" customHeight="1">
      <c r="A336" s="77">
        <v>67</v>
      </c>
      <c r="B336" s="79" t="s">
        <v>1495</v>
      </c>
      <c r="C336" s="77" t="s">
        <v>845</v>
      </c>
      <c r="D336" s="78" t="s">
        <v>510</v>
      </c>
    </row>
    <row r="337" spans="1:4" s="2" customFormat="1" ht="39" customHeight="1">
      <c r="A337" s="77">
        <v>68</v>
      </c>
      <c r="B337" s="79" t="s">
        <v>1496</v>
      </c>
      <c r="C337" s="77" t="s">
        <v>846</v>
      </c>
      <c r="D337" s="78" t="s">
        <v>1915</v>
      </c>
    </row>
    <row r="338" spans="1:4" s="3" customFormat="1" ht="39" customHeight="1">
      <c r="A338" s="77">
        <v>69</v>
      </c>
      <c r="B338" s="79" t="s">
        <v>1497</v>
      </c>
      <c r="C338" s="77" t="s">
        <v>1080</v>
      </c>
      <c r="D338" s="78" t="s">
        <v>505</v>
      </c>
    </row>
    <row r="339" spans="1:4" ht="39" customHeight="1">
      <c r="A339" s="77">
        <v>70</v>
      </c>
      <c r="B339" s="79" t="s">
        <v>1498</v>
      </c>
      <c r="C339" s="77" t="s">
        <v>1081</v>
      </c>
      <c r="D339" s="78" t="s">
        <v>507</v>
      </c>
    </row>
    <row r="340" spans="1:4" ht="39" customHeight="1">
      <c r="A340" s="77">
        <v>71</v>
      </c>
      <c r="B340" s="79" t="s">
        <v>1499</v>
      </c>
      <c r="C340" s="77" t="s">
        <v>1082</v>
      </c>
      <c r="D340" s="78" t="s">
        <v>506</v>
      </c>
    </row>
    <row r="341" spans="1:4" s="2" customFormat="1" ht="39" customHeight="1">
      <c r="A341" s="77">
        <v>72</v>
      </c>
      <c r="B341" s="79" t="s">
        <v>1500</v>
      </c>
      <c r="C341" s="77" t="s">
        <v>1083</v>
      </c>
      <c r="D341" s="78" t="s">
        <v>508</v>
      </c>
    </row>
    <row r="342" spans="1:4" ht="39" customHeight="1">
      <c r="A342" s="77">
        <v>73</v>
      </c>
      <c r="B342" s="79" t="s">
        <v>1501</v>
      </c>
      <c r="C342" s="77" t="s">
        <v>761</v>
      </c>
      <c r="D342" s="78" t="s">
        <v>531</v>
      </c>
    </row>
    <row r="343" spans="1:4" ht="39" customHeight="1">
      <c r="A343" s="74" t="s">
        <v>29</v>
      </c>
      <c r="B343" s="76" t="s">
        <v>30</v>
      </c>
      <c r="C343" s="77"/>
      <c r="D343" s="76"/>
    </row>
    <row r="344" spans="1:4" ht="53.25" customHeight="1">
      <c r="A344" s="74">
        <v>1</v>
      </c>
      <c r="B344" s="209" t="s">
        <v>1917</v>
      </c>
      <c r="C344" s="209" t="s">
        <v>1038</v>
      </c>
      <c r="D344" s="78" t="s">
        <v>1916</v>
      </c>
    </row>
    <row r="345" spans="1:4" ht="62.25" customHeight="1">
      <c r="A345" s="77">
        <v>2</v>
      </c>
      <c r="B345" s="79" t="s">
        <v>1502</v>
      </c>
      <c r="C345" s="77" t="s">
        <v>1084</v>
      </c>
      <c r="D345" s="78" t="s">
        <v>1753</v>
      </c>
    </row>
    <row r="346" spans="1:4" ht="57.75" customHeight="1">
      <c r="A346" s="77">
        <v>3</v>
      </c>
      <c r="B346" s="79" t="s">
        <v>1503</v>
      </c>
      <c r="C346" s="77" t="s">
        <v>1085</v>
      </c>
      <c r="D346" s="78" t="s">
        <v>1754</v>
      </c>
    </row>
    <row r="347" spans="1:4" ht="39" customHeight="1">
      <c r="A347" s="77">
        <v>4</v>
      </c>
      <c r="B347" s="79" t="s">
        <v>1504</v>
      </c>
      <c r="C347" s="77" t="s">
        <v>1086</v>
      </c>
      <c r="D347" s="78" t="s">
        <v>532</v>
      </c>
    </row>
    <row r="348" spans="1:4" ht="39" customHeight="1">
      <c r="A348" s="74" t="s">
        <v>31</v>
      </c>
      <c r="B348" s="76" t="s">
        <v>32</v>
      </c>
      <c r="C348" s="74"/>
      <c r="D348" s="76"/>
    </row>
    <row r="349" spans="1:4" ht="39" customHeight="1">
      <c r="A349" s="77">
        <v>1</v>
      </c>
      <c r="B349" s="79" t="s">
        <v>1505</v>
      </c>
      <c r="C349" s="77" t="s">
        <v>1036</v>
      </c>
      <c r="D349" s="78" t="s">
        <v>1756</v>
      </c>
    </row>
    <row r="350" spans="1:4" ht="39" customHeight="1">
      <c r="A350" s="77">
        <v>2</v>
      </c>
      <c r="B350" s="79" t="s">
        <v>1506</v>
      </c>
      <c r="C350" s="77" t="s">
        <v>1087</v>
      </c>
      <c r="D350" s="78" t="s">
        <v>1756</v>
      </c>
    </row>
    <row r="351" spans="1:4" ht="39" customHeight="1">
      <c r="A351" s="77">
        <v>3</v>
      </c>
      <c r="B351" s="79" t="s">
        <v>1507</v>
      </c>
      <c r="C351" s="77" t="s">
        <v>1037</v>
      </c>
      <c r="D351" s="78" t="s">
        <v>33</v>
      </c>
    </row>
    <row r="352" spans="1:4" ht="39" customHeight="1">
      <c r="A352" s="77">
        <v>4</v>
      </c>
      <c r="B352" s="79" t="s">
        <v>1508</v>
      </c>
      <c r="C352" s="77" t="s">
        <v>1088</v>
      </c>
      <c r="D352" s="78" t="s">
        <v>1755</v>
      </c>
    </row>
    <row r="353" spans="1:4" ht="39" customHeight="1">
      <c r="A353" s="77">
        <v>5</v>
      </c>
      <c r="B353" s="79" t="s">
        <v>1509</v>
      </c>
      <c r="C353" s="77" t="s">
        <v>438</v>
      </c>
      <c r="D353" s="78" t="s">
        <v>34</v>
      </c>
    </row>
    <row r="354" spans="1:4" ht="39" customHeight="1">
      <c r="A354" s="77">
        <v>6</v>
      </c>
      <c r="B354" s="79" t="s">
        <v>1510</v>
      </c>
      <c r="C354" s="77" t="s">
        <v>1089</v>
      </c>
      <c r="D354" s="78" t="s">
        <v>35</v>
      </c>
    </row>
    <row r="355" spans="1:4" ht="39" customHeight="1">
      <c r="A355" s="77">
        <v>7</v>
      </c>
      <c r="B355" s="79" t="s">
        <v>1511</v>
      </c>
      <c r="C355" s="80" t="s">
        <v>847</v>
      </c>
      <c r="D355" s="78" t="s">
        <v>431</v>
      </c>
    </row>
    <row r="356" spans="1:4" ht="39" customHeight="1">
      <c r="A356" s="77">
        <v>8</v>
      </c>
      <c r="B356" s="79" t="s">
        <v>1512</v>
      </c>
      <c r="C356" s="80" t="s">
        <v>848</v>
      </c>
      <c r="D356" s="78" t="s">
        <v>432</v>
      </c>
    </row>
    <row r="357" spans="1:4" ht="39" customHeight="1">
      <c r="A357" s="77">
        <v>9</v>
      </c>
      <c r="B357" s="79" t="s">
        <v>1513</v>
      </c>
      <c r="C357" s="80" t="s">
        <v>849</v>
      </c>
      <c r="D357" s="78" t="s">
        <v>447</v>
      </c>
    </row>
    <row r="358" spans="1:4" s="2" customFormat="1" ht="39" customHeight="1">
      <c r="A358" s="77">
        <v>10</v>
      </c>
      <c r="B358" s="79" t="s">
        <v>1514</v>
      </c>
      <c r="C358" s="80" t="s">
        <v>850</v>
      </c>
      <c r="D358" s="78" t="s">
        <v>1757</v>
      </c>
    </row>
    <row r="359" spans="1:4" ht="39" customHeight="1">
      <c r="A359" s="77">
        <v>11</v>
      </c>
      <c r="B359" s="79" t="s">
        <v>1515</v>
      </c>
      <c r="C359" s="80" t="s">
        <v>433</v>
      </c>
      <c r="D359" s="78" t="s">
        <v>1758</v>
      </c>
    </row>
    <row r="360" spans="1:4" ht="39" customHeight="1">
      <c r="A360" s="77">
        <v>12</v>
      </c>
      <c r="B360" s="79" t="s">
        <v>1516</v>
      </c>
      <c r="C360" s="80" t="s">
        <v>434</v>
      </c>
      <c r="D360" s="78" t="s">
        <v>448</v>
      </c>
    </row>
    <row r="361" spans="1:4" ht="39" customHeight="1">
      <c r="A361" s="77">
        <v>13</v>
      </c>
      <c r="B361" s="79" t="s">
        <v>1517</v>
      </c>
      <c r="C361" s="80" t="s">
        <v>435</v>
      </c>
      <c r="D361" s="78" t="s">
        <v>1759</v>
      </c>
    </row>
    <row r="362" spans="1:4" ht="39" customHeight="1">
      <c r="A362" s="77">
        <v>14</v>
      </c>
      <c r="B362" s="79" t="s">
        <v>1518</v>
      </c>
      <c r="C362" s="80" t="s">
        <v>851</v>
      </c>
      <c r="D362" s="78" t="s">
        <v>1023</v>
      </c>
    </row>
    <row r="363" spans="1:4" s="2" customFormat="1" ht="39" customHeight="1">
      <c r="A363" s="77">
        <v>15</v>
      </c>
      <c r="B363" s="79" t="s">
        <v>1519</v>
      </c>
      <c r="C363" s="80" t="s">
        <v>436</v>
      </c>
      <c r="D363" s="78" t="s">
        <v>449</v>
      </c>
    </row>
    <row r="364" spans="1:4" ht="39" customHeight="1">
      <c r="A364" s="77">
        <v>16</v>
      </c>
      <c r="B364" s="79" t="s">
        <v>1520</v>
      </c>
      <c r="C364" s="80" t="s">
        <v>437</v>
      </c>
      <c r="D364" s="78" t="s">
        <v>1760</v>
      </c>
    </row>
    <row r="365" spans="1:4" ht="39" customHeight="1">
      <c r="A365" s="77">
        <v>17</v>
      </c>
      <c r="B365" s="79" t="s">
        <v>1024</v>
      </c>
      <c r="C365" s="80" t="s">
        <v>438</v>
      </c>
      <c r="D365" s="78" t="s">
        <v>1761</v>
      </c>
    </row>
    <row r="366" spans="1:4" ht="39" customHeight="1">
      <c r="A366" s="77">
        <v>18</v>
      </c>
      <c r="B366" s="79" t="s">
        <v>1521</v>
      </c>
      <c r="C366" s="80" t="s">
        <v>439</v>
      </c>
      <c r="D366" s="78" t="s">
        <v>450</v>
      </c>
    </row>
    <row r="367" spans="1:4" ht="39" customHeight="1">
      <c r="A367" s="77">
        <v>19</v>
      </c>
      <c r="B367" s="79" t="s">
        <v>1522</v>
      </c>
      <c r="C367" s="80" t="s">
        <v>440</v>
      </c>
      <c r="D367" s="78" t="s">
        <v>322</v>
      </c>
    </row>
    <row r="368" spans="1:4" ht="39" customHeight="1">
      <c r="A368" s="77">
        <v>20</v>
      </c>
      <c r="B368" s="79" t="s">
        <v>1523</v>
      </c>
      <c r="C368" s="80" t="s">
        <v>441</v>
      </c>
      <c r="D368" s="78" t="s">
        <v>1025</v>
      </c>
    </row>
    <row r="369" spans="1:4" ht="39" customHeight="1">
      <c r="A369" s="77">
        <v>21</v>
      </c>
      <c r="B369" s="79" t="s">
        <v>1524</v>
      </c>
      <c r="C369" s="80" t="s">
        <v>442</v>
      </c>
      <c r="D369" s="78" t="s">
        <v>451</v>
      </c>
    </row>
    <row r="370" spans="1:4" ht="39" customHeight="1">
      <c r="A370" s="77">
        <v>22</v>
      </c>
      <c r="B370" s="79" t="s">
        <v>1525</v>
      </c>
      <c r="C370" s="80" t="s">
        <v>443</v>
      </c>
      <c r="D370" s="78" t="s">
        <v>452</v>
      </c>
    </row>
    <row r="371" spans="1:4" ht="39" customHeight="1">
      <c r="A371" s="77">
        <v>23</v>
      </c>
      <c r="B371" s="79" t="s">
        <v>1526</v>
      </c>
      <c r="C371" s="80" t="s">
        <v>852</v>
      </c>
      <c r="D371" s="78" t="s">
        <v>1762</v>
      </c>
    </row>
    <row r="372" spans="1:4" ht="54.75" customHeight="1">
      <c r="A372" s="77">
        <v>24</v>
      </c>
      <c r="B372" s="79" t="s">
        <v>1527</v>
      </c>
      <c r="C372" s="80" t="s">
        <v>853</v>
      </c>
      <c r="D372" s="78" t="s">
        <v>1763</v>
      </c>
    </row>
    <row r="373" spans="1:4" ht="39" customHeight="1">
      <c r="A373" s="77">
        <v>25</v>
      </c>
      <c r="B373" s="79" t="s">
        <v>1528</v>
      </c>
      <c r="C373" s="80" t="s">
        <v>854</v>
      </c>
      <c r="D373" s="78" t="s">
        <v>319</v>
      </c>
    </row>
    <row r="374" spans="1:4" ht="39" customHeight="1">
      <c r="A374" s="77">
        <v>26</v>
      </c>
      <c r="B374" s="79" t="s">
        <v>1529</v>
      </c>
      <c r="C374" s="80" t="s">
        <v>444</v>
      </c>
      <c r="D374" s="78" t="s">
        <v>1764</v>
      </c>
    </row>
    <row r="375" spans="1:4" ht="39" customHeight="1">
      <c r="A375" s="77">
        <v>27</v>
      </c>
      <c r="B375" s="79" t="s">
        <v>1530</v>
      </c>
      <c r="C375" s="80" t="s">
        <v>855</v>
      </c>
      <c r="D375" s="78" t="s">
        <v>453</v>
      </c>
    </row>
    <row r="376" spans="1:4" ht="39" customHeight="1">
      <c r="A376" s="77">
        <v>28</v>
      </c>
      <c r="B376" s="79" t="s">
        <v>1531</v>
      </c>
      <c r="C376" s="80" t="s">
        <v>856</v>
      </c>
      <c r="D376" s="78" t="s">
        <v>454</v>
      </c>
    </row>
    <row r="377" spans="1:4" ht="39" customHeight="1">
      <c r="A377" s="77">
        <v>29</v>
      </c>
      <c r="B377" s="79" t="s">
        <v>1532</v>
      </c>
      <c r="C377" s="80" t="s">
        <v>857</v>
      </c>
      <c r="D377" s="78" t="s">
        <v>313</v>
      </c>
    </row>
    <row r="378" spans="1:4" ht="39" customHeight="1">
      <c r="A378" s="77">
        <v>30</v>
      </c>
      <c r="B378" s="79" t="s">
        <v>1533</v>
      </c>
      <c r="C378" s="80" t="s">
        <v>858</v>
      </c>
      <c r="D378" s="78" t="s">
        <v>313</v>
      </c>
    </row>
    <row r="379" spans="1:4" ht="39" customHeight="1">
      <c r="A379" s="77">
        <v>31</v>
      </c>
      <c r="B379" s="79" t="s">
        <v>1534</v>
      </c>
      <c r="C379" s="80" t="s">
        <v>859</v>
      </c>
      <c r="D379" s="78" t="s">
        <v>445</v>
      </c>
    </row>
    <row r="380" spans="1:4" ht="39" customHeight="1">
      <c r="A380" s="77">
        <v>32</v>
      </c>
      <c r="B380" s="79" t="s">
        <v>1535</v>
      </c>
      <c r="C380" s="80" t="s">
        <v>860</v>
      </c>
      <c r="D380" s="78" t="s">
        <v>455</v>
      </c>
    </row>
    <row r="381" spans="1:4" ht="39" customHeight="1">
      <c r="A381" s="77">
        <v>33</v>
      </c>
      <c r="B381" s="79" t="s">
        <v>1536</v>
      </c>
      <c r="C381" s="80" t="s">
        <v>861</v>
      </c>
      <c r="D381" s="78" t="s">
        <v>456</v>
      </c>
    </row>
    <row r="382" spans="1:4" ht="39" customHeight="1">
      <c r="A382" s="77">
        <v>34</v>
      </c>
      <c r="B382" s="79" t="s">
        <v>1537</v>
      </c>
      <c r="C382" s="80" t="s">
        <v>862</v>
      </c>
      <c r="D382" s="78" t="s">
        <v>1765</v>
      </c>
    </row>
    <row r="383" spans="1:4" ht="39" customHeight="1">
      <c r="A383" s="77">
        <v>35</v>
      </c>
      <c r="B383" s="79" t="s">
        <v>1538</v>
      </c>
      <c r="C383" s="80" t="s">
        <v>863</v>
      </c>
      <c r="D383" s="78" t="s">
        <v>457</v>
      </c>
    </row>
    <row r="384" spans="1:4" ht="39" customHeight="1">
      <c r="A384" s="77">
        <v>36</v>
      </c>
      <c r="B384" s="79" t="s">
        <v>1539</v>
      </c>
      <c r="C384" s="80" t="s">
        <v>864</v>
      </c>
      <c r="D384" s="78" t="s">
        <v>458</v>
      </c>
    </row>
    <row r="385" spans="1:4" ht="39" customHeight="1">
      <c r="A385" s="77">
        <v>37</v>
      </c>
      <c r="B385" s="79" t="s">
        <v>1540</v>
      </c>
      <c r="C385" s="80" t="s">
        <v>865</v>
      </c>
      <c r="D385" s="78" t="s">
        <v>459</v>
      </c>
    </row>
    <row r="386" spans="1:4" ht="39" customHeight="1">
      <c r="A386" s="77">
        <v>38</v>
      </c>
      <c r="B386" s="79" t="s">
        <v>1541</v>
      </c>
      <c r="C386" s="80" t="s">
        <v>866</v>
      </c>
      <c r="D386" s="78" t="s">
        <v>1766</v>
      </c>
    </row>
    <row r="387" spans="1:4" ht="39" customHeight="1">
      <c r="A387" s="77">
        <v>39</v>
      </c>
      <c r="B387" s="79" t="s">
        <v>1542</v>
      </c>
      <c r="C387" s="80" t="s">
        <v>867</v>
      </c>
      <c r="D387" s="78" t="s">
        <v>460</v>
      </c>
    </row>
    <row r="388" spans="1:4" ht="39" customHeight="1">
      <c r="A388" s="77">
        <v>40</v>
      </c>
      <c r="B388" s="79" t="s">
        <v>1543</v>
      </c>
      <c r="C388" s="80" t="s">
        <v>868</v>
      </c>
      <c r="D388" s="78" t="s">
        <v>347</v>
      </c>
    </row>
    <row r="389" spans="1:4" ht="39" customHeight="1">
      <c r="A389" s="77">
        <v>41</v>
      </c>
      <c r="B389" s="79" t="s">
        <v>1544</v>
      </c>
      <c r="C389" s="80" t="s">
        <v>869</v>
      </c>
      <c r="D389" s="78" t="s">
        <v>461</v>
      </c>
    </row>
    <row r="390" spans="1:4" ht="39" customHeight="1">
      <c r="A390" s="77">
        <v>42</v>
      </c>
      <c r="B390" s="79" t="s">
        <v>1545</v>
      </c>
      <c r="C390" s="80" t="s">
        <v>870</v>
      </c>
      <c r="D390" s="78" t="s">
        <v>446</v>
      </c>
    </row>
    <row r="391" spans="1:4" ht="39" customHeight="1">
      <c r="A391" s="77">
        <v>43</v>
      </c>
      <c r="B391" s="79" t="s">
        <v>1546</v>
      </c>
      <c r="C391" s="80" t="s">
        <v>715</v>
      </c>
      <c r="D391" s="78" t="s">
        <v>1767</v>
      </c>
    </row>
    <row r="392" spans="1:4" ht="39" customHeight="1">
      <c r="A392" s="77">
        <v>44</v>
      </c>
      <c r="B392" s="79" t="s">
        <v>1547</v>
      </c>
      <c r="C392" s="80" t="s">
        <v>864</v>
      </c>
      <c r="D392" s="78" t="s">
        <v>462</v>
      </c>
    </row>
    <row r="393" spans="1:4" ht="39" customHeight="1">
      <c r="A393" s="77">
        <v>45</v>
      </c>
      <c r="B393" s="79" t="s">
        <v>1539</v>
      </c>
      <c r="C393" s="80" t="s">
        <v>864</v>
      </c>
      <c r="D393" s="78" t="s">
        <v>463</v>
      </c>
    </row>
    <row r="394" spans="1:4" ht="39" customHeight="1">
      <c r="A394" s="77">
        <v>46</v>
      </c>
      <c r="B394" s="79" t="s">
        <v>1548</v>
      </c>
      <c r="C394" s="80" t="s">
        <v>871</v>
      </c>
      <c r="D394" s="78" t="s">
        <v>464</v>
      </c>
    </row>
    <row r="395" spans="1:4" ht="39" customHeight="1">
      <c r="A395" s="77">
        <v>47</v>
      </c>
      <c r="B395" s="79" t="s">
        <v>1549</v>
      </c>
      <c r="C395" s="80" t="s">
        <v>787</v>
      </c>
      <c r="D395" s="78" t="s">
        <v>1768</v>
      </c>
    </row>
    <row r="396" spans="1:4" ht="39" customHeight="1">
      <c r="A396" s="77">
        <v>48</v>
      </c>
      <c r="B396" s="79" t="s">
        <v>1550</v>
      </c>
      <c r="C396" s="80" t="s">
        <v>872</v>
      </c>
      <c r="D396" s="78" t="s">
        <v>1022</v>
      </c>
    </row>
    <row r="397" spans="1:4" ht="39" customHeight="1">
      <c r="A397" s="77">
        <v>49</v>
      </c>
      <c r="B397" s="79" t="s">
        <v>1551</v>
      </c>
      <c r="C397" s="80" t="s">
        <v>873</v>
      </c>
      <c r="D397" s="78" t="s">
        <v>1769</v>
      </c>
    </row>
    <row r="398" spans="1:4" ht="39" customHeight="1">
      <c r="A398" s="77">
        <v>50</v>
      </c>
      <c r="B398" s="79" t="s">
        <v>1552</v>
      </c>
      <c r="C398" s="80" t="s">
        <v>874</v>
      </c>
      <c r="D398" s="78" t="s">
        <v>1026</v>
      </c>
    </row>
    <row r="399" spans="1:4" ht="39" customHeight="1">
      <c r="A399" s="77">
        <v>51</v>
      </c>
      <c r="B399" s="79" t="s">
        <v>1553</v>
      </c>
      <c r="C399" s="80" t="s">
        <v>875</v>
      </c>
      <c r="D399" s="78" t="s">
        <v>1770</v>
      </c>
    </row>
    <row r="400" spans="1:4" ht="39" customHeight="1">
      <c r="A400" s="77">
        <v>52</v>
      </c>
      <c r="B400" s="79" t="s">
        <v>1554</v>
      </c>
      <c r="C400" s="80" t="s">
        <v>876</v>
      </c>
      <c r="D400" s="78" t="s">
        <v>1027</v>
      </c>
    </row>
    <row r="401" spans="1:4" ht="39" customHeight="1">
      <c r="A401" s="77">
        <v>53</v>
      </c>
      <c r="B401" s="79" t="s">
        <v>1555</v>
      </c>
      <c r="C401" s="80" t="s">
        <v>877</v>
      </c>
      <c r="D401" s="78" t="s">
        <v>1771</v>
      </c>
    </row>
    <row r="402" spans="1:4" ht="39" customHeight="1">
      <c r="A402" s="77">
        <v>54</v>
      </c>
      <c r="B402" s="79" t="s">
        <v>1556</v>
      </c>
      <c r="C402" s="80" t="s">
        <v>878</v>
      </c>
      <c r="D402" s="78" t="s">
        <v>1028</v>
      </c>
    </row>
    <row r="403" spans="1:4" ht="39" customHeight="1">
      <c r="A403" s="77">
        <v>55</v>
      </c>
      <c r="B403" s="79" t="s">
        <v>1557</v>
      </c>
      <c r="C403" s="80" t="s">
        <v>879</v>
      </c>
      <c r="D403" s="78" t="s">
        <v>1772</v>
      </c>
    </row>
    <row r="404" spans="1:4" ht="39" customHeight="1">
      <c r="A404" s="77">
        <v>56</v>
      </c>
      <c r="B404" s="79" t="s">
        <v>1558</v>
      </c>
      <c r="C404" s="80" t="s">
        <v>880</v>
      </c>
      <c r="D404" s="78" t="s">
        <v>465</v>
      </c>
    </row>
    <row r="405" spans="1:4" ht="39" customHeight="1">
      <c r="A405" s="77">
        <v>57</v>
      </c>
      <c r="B405" s="79" t="s">
        <v>1559</v>
      </c>
      <c r="C405" s="80" t="s">
        <v>881</v>
      </c>
      <c r="D405" s="78" t="s">
        <v>466</v>
      </c>
    </row>
    <row r="406" spans="1:4" ht="39" customHeight="1">
      <c r="A406" s="77">
        <v>58</v>
      </c>
      <c r="B406" s="79" t="s">
        <v>1560</v>
      </c>
      <c r="C406" s="80" t="s">
        <v>882</v>
      </c>
      <c r="D406" s="78" t="s">
        <v>467</v>
      </c>
    </row>
    <row r="407" spans="1:4" ht="39" customHeight="1">
      <c r="A407" s="77">
        <v>59</v>
      </c>
      <c r="B407" s="79" t="s">
        <v>1561</v>
      </c>
      <c r="C407" s="77" t="s">
        <v>761</v>
      </c>
      <c r="D407" s="78" t="s">
        <v>533</v>
      </c>
    </row>
    <row r="408" spans="1:4" ht="39" customHeight="1">
      <c r="A408" s="77">
        <v>60</v>
      </c>
      <c r="B408" s="79" t="s">
        <v>1562</v>
      </c>
      <c r="C408" s="80" t="s">
        <v>882</v>
      </c>
      <c r="D408" s="78" t="s">
        <v>468</v>
      </c>
    </row>
    <row r="409" spans="1:4" ht="39" customHeight="1">
      <c r="A409" s="77">
        <v>61</v>
      </c>
      <c r="B409" s="79" t="s">
        <v>1563</v>
      </c>
      <c r="C409" s="80" t="s">
        <v>883</v>
      </c>
      <c r="D409" s="78" t="s">
        <v>469</v>
      </c>
    </row>
    <row r="410" spans="1:4" ht="39" customHeight="1">
      <c r="A410" s="77">
        <v>62</v>
      </c>
      <c r="B410" s="79" t="s">
        <v>1564</v>
      </c>
      <c r="C410" s="80" t="s">
        <v>884</v>
      </c>
      <c r="D410" s="78" t="s">
        <v>1773</v>
      </c>
    </row>
    <row r="411" spans="1:4" ht="39" customHeight="1">
      <c r="A411" s="77">
        <v>63</v>
      </c>
      <c r="B411" s="79" t="s">
        <v>1565</v>
      </c>
      <c r="C411" s="80" t="s">
        <v>885</v>
      </c>
      <c r="D411" s="78" t="s">
        <v>470</v>
      </c>
    </row>
    <row r="412" spans="1:4" ht="39" customHeight="1">
      <c r="A412" s="77">
        <v>64</v>
      </c>
      <c r="B412" s="79" t="s">
        <v>1566</v>
      </c>
      <c r="C412" s="80" t="s">
        <v>765</v>
      </c>
      <c r="D412" s="78" t="s">
        <v>1774</v>
      </c>
    </row>
    <row r="413" spans="1:4" ht="39" customHeight="1">
      <c r="A413" s="74" t="s">
        <v>36</v>
      </c>
      <c r="B413" s="83" t="s">
        <v>37</v>
      </c>
      <c r="C413" s="74"/>
      <c r="D413" s="76"/>
    </row>
    <row r="414" spans="1:4" ht="39" customHeight="1">
      <c r="A414" s="80">
        <v>1</v>
      </c>
      <c r="B414" s="79" t="s">
        <v>1567</v>
      </c>
      <c r="C414" s="80" t="s">
        <v>886</v>
      </c>
      <c r="D414" s="78" t="s">
        <v>537</v>
      </c>
    </row>
    <row r="415" spans="1:4" ht="39" customHeight="1">
      <c r="A415" s="80">
        <v>2</v>
      </c>
      <c r="B415" s="79" t="s">
        <v>1568</v>
      </c>
      <c r="C415" s="80" t="s">
        <v>887</v>
      </c>
      <c r="D415" s="78" t="s">
        <v>654</v>
      </c>
    </row>
    <row r="416" spans="1:4" ht="39" customHeight="1">
      <c r="A416" s="80">
        <v>3</v>
      </c>
      <c r="B416" s="79" t="s">
        <v>1569</v>
      </c>
      <c r="C416" s="80" t="s">
        <v>888</v>
      </c>
      <c r="D416" s="78" t="s">
        <v>653</v>
      </c>
    </row>
    <row r="417" spans="1:4" ht="39" customHeight="1">
      <c r="A417" s="80">
        <v>4</v>
      </c>
      <c r="B417" s="79" t="s">
        <v>1570</v>
      </c>
      <c r="C417" s="80" t="s">
        <v>889</v>
      </c>
      <c r="D417" s="78" t="s">
        <v>652</v>
      </c>
    </row>
    <row r="418" spans="1:4" ht="39" customHeight="1">
      <c r="A418" s="80">
        <v>5</v>
      </c>
      <c r="B418" s="79" t="s">
        <v>1571</v>
      </c>
      <c r="C418" s="80" t="s">
        <v>890</v>
      </c>
      <c r="D418" s="78" t="s">
        <v>538</v>
      </c>
    </row>
    <row r="419" spans="1:4" ht="39" customHeight="1">
      <c r="A419" s="80">
        <v>6</v>
      </c>
      <c r="B419" s="79" t="s">
        <v>1572</v>
      </c>
      <c r="C419" s="80" t="s">
        <v>891</v>
      </c>
      <c r="D419" s="78" t="s">
        <v>1775</v>
      </c>
    </row>
    <row r="420" spans="1:4" ht="39" customHeight="1">
      <c r="A420" s="80">
        <v>7</v>
      </c>
      <c r="B420" s="79" t="s">
        <v>1573</v>
      </c>
      <c r="C420" s="80" t="s">
        <v>891</v>
      </c>
      <c r="D420" s="78" t="s">
        <v>539</v>
      </c>
    </row>
    <row r="421" spans="1:4" ht="39" customHeight="1">
      <c r="A421" s="80">
        <v>8</v>
      </c>
      <c r="B421" s="79" t="s">
        <v>1574</v>
      </c>
      <c r="C421" s="80" t="s">
        <v>892</v>
      </c>
      <c r="D421" s="78" t="s">
        <v>540</v>
      </c>
    </row>
    <row r="422" spans="1:4" ht="39" customHeight="1">
      <c r="A422" s="80">
        <v>9</v>
      </c>
      <c r="B422" s="79" t="s">
        <v>1575</v>
      </c>
      <c r="C422" s="80" t="s">
        <v>893</v>
      </c>
      <c r="D422" s="78" t="s">
        <v>541</v>
      </c>
    </row>
    <row r="423" spans="1:4" ht="39" customHeight="1">
      <c r="A423" s="80">
        <v>10</v>
      </c>
      <c r="B423" s="79" t="s">
        <v>1576</v>
      </c>
      <c r="C423" s="80" t="s">
        <v>894</v>
      </c>
      <c r="D423" s="78" t="s">
        <v>1776</v>
      </c>
    </row>
    <row r="424" spans="1:4" ht="63.75" customHeight="1">
      <c r="A424" s="80">
        <v>11</v>
      </c>
      <c r="B424" s="79" t="s">
        <v>1577</v>
      </c>
      <c r="C424" s="80" t="s">
        <v>895</v>
      </c>
      <c r="D424" s="78" t="s">
        <v>1777</v>
      </c>
    </row>
    <row r="425" spans="1:4" ht="39" customHeight="1">
      <c r="A425" s="80">
        <v>12</v>
      </c>
      <c r="B425" s="79" t="s">
        <v>1227</v>
      </c>
      <c r="C425" s="80" t="s">
        <v>896</v>
      </c>
      <c r="D425" s="78" t="s">
        <v>542</v>
      </c>
    </row>
    <row r="426" spans="1:4" ht="39" customHeight="1">
      <c r="A426" s="80">
        <v>13</v>
      </c>
      <c r="B426" s="79" t="s">
        <v>1578</v>
      </c>
      <c r="C426" s="80" t="s">
        <v>897</v>
      </c>
      <c r="D426" s="78" t="s">
        <v>543</v>
      </c>
    </row>
    <row r="427" spans="1:4" ht="39" customHeight="1">
      <c r="A427" s="80">
        <v>14</v>
      </c>
      <c r="B427" s="79" t="s">
        <v>1579</v>
      </c>
      <c r="C427" s="80" t="s">
        <v>898</v>
      </c>
      <c r="D427" s="78" t="s">
        <v>1778</v>
      </c>
    </row>
    <row r="428" spans="1:4" ht="39" customHeight="1">
      <c r="A428" s="80">
        <v>15</v>
      </c>
      <c r="B428" s="79" t="s">
        <v>1580</v>
      </c>
      <c r="C428" s="80" t="s">
        <v>899</v>
      </c>
      <c r="D428" s="78" t="s">
        <v>544</v>
      </c>
    </row>
    <row r="429" spans="1:4" ht="39" customHeight="1">
      <c r="A429" s="80">
        <v>16</v>
      </c>
      <c r="B429" s="79" t="s">
        <v>1581</v>
      </c>
      <c r="C429" s="80" t="s">
        <v>900</v>
      </c>
      <c r="D429" s="78" t="s">
        <v>1779</v>
      </c>
    </row>
    <row r="430" spans="1:4" ht="39" customHeight="1">
      <c r="A430" s="80">
        <v>17</v>
      </c>
      <c r="B430" s="79" t="s">
        <v>1582</v>
      </c>
      <c r="C430" s="80" t="s">
        <v>901</v>
      </c>
      <c r="D430" s="78" t="s">
        <v>545</v>
      </c>
    </row>
    <row r="431" spans="1:4" ht="39" customHeight="1">
      <c r="A431" s="80">
        <v>18</v>
      </c>
      <c r="B431" s="79" t="s">
        <v>1583</v>
      </c>
      <c r="C431" s="80" t="s">
        <v>902</v>
      </c>
      <c r="D431" s="78" t="s">
        <v>546</v>
      </c>
    </row>
    <row r="432" spans="1:4" ht="39" customHeight="1">
      <c r="A432" s="80">
        <v>19</v>
      </c>
      <c r="B432" s="79" t="s">
        <v>1584</v>
      </c>
      <c r="C432" s="80" t="s">
        <v>903</v>
      </c>
      <c r="D432" s="78" t="s">
        <v>1780</v>
      </c>
    </row>
    <row r="433" spans="1:4" ht="39" customHeight="1">
      <c r="A433" s="80">
        <v>20</v>
      </c>
      <c r="B433" s="79" t="s">
        <v>1585</v>
      </c>
      <c r="C433" s="80" t="s">
        <v>904</v>
      </c>
      <c r="D433" s="78" t="s">
        <v>651</v>
      </c>
    </row>
    <row r="434" spans="1:4" ht="39" customHeight="1">
      <c r="A434" s="80">
        <v>21</v>
      </c>
      <c r="B434" s="79" t="s">
        <v>1586</v>
      </c>
      <c r="C434" s="80" t="s">
        <v>904</v>
      </c>
      <c r="D434" s="78" t="s">
        <v>1781</v>
      </c>
    </row>
    <row r="435" spans="1:4" ht="39" customHeight="1">
      <c r="A435" s="80">
        <v>22</v>
      </c>
      <c r="B435" s="79" t="s">
        <v>1587</v>
      </c>
      <c r="C435" s="80" t="s">
        <v>905</v>
      </c>
      <c r="D435" s="78" t="s">
        <v>1782</v>
      </c>
    </row>
    <row r="436" spans="1:4" ht="39" customHeight="1">
      <c r="A436" s="80">
        <v>23</v>
      </c>
      <c r="B436" s="79" t="s">
        <v>1588</v>
      </c>
      <c r="C436" s="80" t="s">
        <v>906</v>
      </c>
      <c r="D436" s="78" t="s">
        <v>650</v>
      </c>
    </row>
    <row r="437" spans="1:4" ht="39" customHeight="1">
      <c r="A437" s="80">
        <v>24</v>
      </c>
      <c r="B437" s="79" t="s">
        <v>1589</v>
      </c>
      <c r="C437" s="80" t="s">
        <v>907</v>
      </c>
      <c r="D437" s="78" t="s">
        <v>547</v>
      </c>
    </row>
    <row r="438" spans="1:4" ht="39" customHeight="1">
      <c r="A438" s="80">
        <v>25</v>
      </c>
      <c r="B438" s="79" t="s">
        <v>1590</v>
      </c>
      <c r="C438" s="80" t="s">
        <v>908</v>
      </c>
      <c r="D438" s="78" t="s">
        <v>1783</v>
      </c>
    </row>
    <row r="439" spans="1:4" ht="51" customHeight="1">
      <c r="A439" s="80">
        <v>26</v>
      </c>
      <c r="B439" s="79" t="s">
        <v>1591</v>
      </c>
      <c r="C439" s="80" t="s">
        <v>908</v>
      </c>
      <c r="D439" s="78" t="s">
        <v>548</v>
      </c>
    </row>
    <row r="440" spans="1:4" ht="39" customHeight="1">
      <c r="A440" s="80">
        <v>27</v>
      </c>
      <c r="B440" s="79" t="s">
        <v>1592</v>
      </c>
      <c r="C440" s="80" t="s">
        <v>438</v>
      </c>
      <c r="D440" s="78" t="s">
        <v>549</v>
      </c>
    </row>
    <row r="441" spans="1:4" ht="39" customHeight="1">
      <c r="A441" s="80">
        <v>28</v>
      </c>
      <c r="B441" s="79" t="s">
        <v>1593</v>
      </c>
      <c r="C441" s="80" t="s">
        <v>909</v>
      </c>
      <c r="D441" s="78" t="s">
        <v>649</v>
      </c>
    </row>
    <row r="442" spans="1:4" ht="39" customHeight="1">
      <c r="A442" s="80">
        <v>29</v>
      </c>
      <c r="B442" s="79" t="s">
        <v>1594</v>
      </c>
      <c r="C442" s="80" t="s">
        <v>910</v>
      </c>
      <c r="D442" s="78" t="s">
        <v>1834</v>
      </c>
    </row>
    <row r="443" spans="1:4" ht="39" customHeight="1">
      <c r="A443" s="80">
        <v>30</v>
      </c>
      <c r="B443" s="79" t="s">
        <v>1595</v>
      </c>
      <c r="C443" s="80" t="s">
        <v>911</v>
      </c>
      <c r="D443" s="78" t="s">
        <v>550</v>
      </c>
    </row>
    <row r="444" spans="1:4" ht="39" customHeight="1">
      <c r="A444" s="80">
        <v>31</v>
      </c>
      <c r="B444" s="79" t="s">
        <v>1596</v>
      </c>
      <c r="C444" s="80" t="s">
        <v>913</v>
      </c>
      <c r="D444" s="78" t="s">
        <v>551</v>
      </c>
    </row>
    <row r="445" spans="1:4" ht="39" customHeight="1">
      <c r="A445" s="80">
        <v>32</v>
      </c>
      <c r="B445" s="79" t="s">
        <v>1597</v>
      </c>
      <c r="C445" s="80" t="s">
        <v>912</v>
      </c>
      <c r="D445" s="78" t="s">
        <v>1784</v>
      </c>
    </row>
    <row r="446" spans="1:4" ht="39" customHeight="1">
      <c r="A446" s="80">
        <v>33</v>
      </c>
      <c r="B446" s="79" t="s">
        <v>1598</v>
      </c>
      <c r="C446" s="80" t="s">
        <v>914</v>
      </c>
      <c r="D446" s="78" t="s">
        <v>552</v>
      </c>
    </row>
    <row r="447" spans="1:4" ht="39" customHeight="1">
      <c r="A447" s="80">
        <v>34</v>
      </c>
      <c r="B447" s="79" t="s">
        <v>1599</v>
      </c>
      <c r="C447" s="80" t="s">
        <v>915</v>
      </c>
      <c r="D447" s="78" t="s">
        <v>553</v>
      </c>
    </row>
    <row r="448" spans="1:4" ht="39" customHeight="1">
      <c r="A448" s="80">
        <v>35</v>
      </c>
      <c r="B448" s="79" t="s">
        <v>1600</v>
      </c>
      <c r="C448" s="80" t="s">
        <v>916</v>
      </c>
      <c r="D448" s="78" t="s">
        <v>554</v>
      </c>
    </row>
    <row r="449" spans="1:4" ht="39" customHeight="1">
      <c r="A449" s="80">
        <v>36</v>
      </c>
      <c r="B449" s="79" t="s">
        <v>1601</v>
      </c>
      <c r="C449" s="80" t="s">
        <v>917</v>
      </c>
      <c r="D449" s="78" t="s">
        <v>555</v>
      </c>
    </row>
    <row r="450" spans="1:4" ht="39" customHeight="1">
      <c r="A450" s="80">
        <v>37</v>
      </c>
      <c r="B450" s="79" t="s">
        <v>1602</v>
      </c>
      <c r="C450" s="80" t="s">
        <v>630</v>
      </c>
      <c r="D450" s="78" t="s">
        <v>556</v>
      </c>
    </row>
    <row r="451" spans="1:4" ht="39" customHeight="1">
      <c r="A451" s="80">
        <v>38</v>
      </c>
      <c r="B451" s="79" t="s">
        <v>1603</v>
      </c>
      <c r="C451" s="80" t="s">
        <v>918</v>
      </c>
      <c r="D451" s="78" t="s">
        <v>1785</v>
      </c>
    </row>
    <row r="452" spans="1:4" ht="39" customHeight="1">
      <c r="A452" s="80">
        <v>39</v>
      </c>
      <c r="B452" s="79" t="s">
        <v>1604</v>
      </c>
      <c r="C452" s="80" t="s">
        <v>919</v>
      </c>
      <c r="D452" s="78" t="s">
        <v>637</v>
      </c>
    </row>
    <row r="453" spans="1:4" ht="39" customHeight="1">
      <c r="A453" s="80">
        <v>40</v>
      </c>
      <c r="B453" s="79" t="s">
        <v>1605</v>
      </c>
      <c r="C453" s="80" t="s">
        <v>920</v>
      </c>
      <c r="D453" s="78" t="s">
        <v>1786</v>
      </c>
    </row>
    <row r="454" spans="1:4" ht="39" customHeight="1">
      <c r="A454" s="80">
        <v>41</v>
      </c>
      <c r="B454" s="79" t="s">
        <v>1606</v>
      </c>
      <c r="C454" s="80" t="s">
        <v>921</v>
      </c>
      <c r="D454" s="78" t="s">
        <v>1029</v>
      </c>
    </row>
    <row r="455" spans="1:4" ht="39" customHeight="1">
      <c r="A455" s="80">
        <v>42</v>
      </c>
      <c r="B455" s="79" t="s">
        <v>1607</v>
      </c>
      <c r="C455" s="80" t="s">
        <v>922</v>
      </c>
      <c r="D455" s="78" t="s">
        <v>557</v>
      </c>
    </row>
    <row r="456" spans="1:4" ht="39" customHeight="1">
      <c r="A456" s="80">
        <v>43</v>
      </c>
      <c r="B456" s="79" t="s">
        <v>1608</v>
      </c>
      <c r="C456" s="80" t="s">
        <v>923</v>
      </c>
      <c r="D456" s="78" t="s">
        <v>1787</v>
      </c>
    </row>
    <row r="457" spans="1:4" ht="39" customHeight="1">
      <c r="A457" s="80">
        <v>44</v>
      </c>
      <c r="B457" s="79" t="s">
        <v>1609</v>
      </c>
      <c r="C457" s="80" t="s">
        <v>924</v>
      </c>
      <c r="D457" s="78" t="s">
        <v>558</v>
      </c>
    </row>
    <row r="458" spans="1:4" ht="39" customHeight="1">
      <c r="A458" s="80">
        <v>45</v>
      </c>
      <c r="B458" s="79" t="s">
        <v>1610</v>
      </c>
      <c r="C458" s="80" t="s">
        <v>925</v>
      </c>
      <c r="D458" s="78" t="s">
        <v>1788</v>
      </c>
    </row>
    <row r="459" spans="1:4" ht="39" customHeight="1">
      <c r="A459" s="80">
        <v>46</v>
      </c>
      <c r="B459" s="79" t="s">
        <v>1611</v>
      </c>
      <c r="C459" s="80" t="s">
        <v>926</v>
      </c>
      <c r="D459" s="78" t="s">
        <v>559</v>
      </c>
    </row>
    <row r="460" spans="1:4" ht="39" customHeight="1">
      <c r="A460" s="80">
        <v>47</v>
      </c>
      <c r="B460" s="79" t="s">
        <v>1612</v>
      </c>
      <c r="C460" s="80" t="s">
        <v>821</v>
      </c>
      <c r="D460" s="78" t="s">
        <v>560</v>
      </c>
    </row>
    <row r="461" spans="1:4" ht="39" customHeight="1">
      <c r="A461" s="80">
        <v>48</v>
      </c>
      <c r="B461" s="79" t="s">
        <v>1613</v>
      </c>
      <c r="C461" s="80" t="s">
        <v>927</v>
      </c>
      <c r="D461" s="78" t="s">
        <v>561</v>
      </c>
    </row>
    <row r="462" spans="1:4" ht="39" customHeight="1">
      <c r="A462" s="80">
        <v>49</v>
      </c>
      <c r="B462" s="79" t="s">
        <v>1614</v>
      </c>
      <c r="C462" s="80" t="s">
        <v>928</v>
      </c>
      <c r="D462" s="78" t="s">
        <v>562</v>
      </c>
    </row>
    <row r="463" spans="1:4" ht="39" customHeight="1">
      <c r="A463" s="80">
        <v>50</v>
      </c>
      <c r="B463" s="79" t="s">
        <v>1615</v>
      </c>
      <c r="C463" s="80" t="s">
        <v>929</v>
      </c>
      <c r="D463" s="78" t="s">
        <v>1789</v>
      </c>
    </row>
    <row r="464" spans="1:4" ht="39" customHeight="1">
      <c r="A464" s="80">
        <v>51</v>
      </c>
      <c r="B464" s="79" t="s">
        <v>1616</v>
      </c>
      <c r="C464" s="80" t="s">
        <v>929</v>
      </c>
      <c r="D464" s="78" t="s">
        <v>1030</v>
      </c>
    </row>
    <row r="465" spans="1:4" ht="39" customHeight="1">
      <c r="A465" s="80">
        <v>52</v>
      </c>
      <c r="B465" s="79" t="s">
        <v>1617</v>
      </c>
      <c r="C465" s="80" t="s">
        <v>930</v>
      </c>
      <c r="D465" s="78" t="s">
        <v>563</v>
      </c>
    </row>
    <row r="466" spans="1:4" ht="54" customHeight="1">
      <c r="A466" s="80">
        <v>53</v>
      </c>
      <c r="B466" s="79" t="s">
        <v>1618</v>
      </c>
      <c r="C466" s="80" t="s">
        <v>931</v>
      </c>
      <c r="D466" s="78" t="s">
        <v>565</v>
      </c>
    </row>
    <row r="467" spans="1:4" ht="39" customHeight="1">
      <c r="A467" s="80">
        <v>54</v>
      </c>
      <c r="B467" s="79" t="s">
        <v>1619</v>
      </c>
      <c r="C467" s="80" t="s">
        <v>932</v>
      </c>
      <c r="D467" s="78" t="s">
        <v>566</v>
      </c>
    </row>
    <row r="468" spans="1:4" ht="39" customHeight="1">
      <c r="A468" s="80">
        <v>55</v>
      </c>
      <c r="B468" s="79" t="s">
        <v>1620</v>
      </c>
      <c r="C468" s="80" t="s">
        <v>826</v>
      </c>
      <c r="D468" s="78" t="s">
        <v>564</v>
      </c>
    </row>
    <row r="469" spans="1:4" ht="39" customHeight="1">
      <c r="A469" s="80">
        <v>56</v>
      </c>
      <c r="B469" s="79" t="s">
        <v>1621</v>
      </c>
      <c r="C469" s="80" t="s">
        <v>933</v>
      </c>
      <c r="D469" s="78" t="s">
        <v>567</v>
      </c>
    </row>
    <row r="470" spans="1:4" ht="39" customHeight="1">
      <c r="A470" s="80">
        <v>57</v>
      </c>
      <c r="B470" s="79" t="s">
        <v>1622</v>
      </c>
      <c r="C470" s="80" t="s">
        <v>934</v>
      </c>
      <c r="D470" s="78" t="s">
        <v>1790</v>
      </c>
    </row>
    <row r="471" spans="1:4" ht="39" customHeight="1">
      <c r="A471" s="80">
        <v>58</v>
      </c>
      <c r="B471" s="79" t="s">
        <v>1623</v>
      </c>
      <c r="C471" s="80" t="s">
        <v>935</v>
      </c>
      <c r="D471" s="78" t="s">
        <v>568</v>
      </c>
    </row>
    <row r="472" spans="1:4" ht="39" customHeight="1">
      <c r="A472" s="80">
        <v>59</v>
      </c>
      <c r="B472" s="79" t="s">
        <v>1624</v>
      </c>
      <c r="C472" s="80" t="s">
        <v>935</v>
      </c>
      <c r="D472" s="78" t="s">
        <v>569</v>
      </c>
    </row>
    <row r="473" spans="1:4" ht="39" customHeight="1">
      <c r="A473" s="80">
        <v>60</v>
      </c>
      <c r="B473" s="79" t="s">
        <v>1625</v>
      </c>
      <c r="C473" s="80" t="s">
        <v>936</v>
      </c>
      <c r="D473" s="78" t="s">
        <v>570</v>
      </c>
    </row>
    <row r="474" spans="1:4" ht="39" customHeight="1">
      <c r="A474" s="80">
        <v>61</v>
      </c>
      <c r="B474" s="79" t="s">
        <v>1626</v>
      </c>
      <c r="C474" s="80" t="s">
        <v>937</v>
      </c>
      <c r="D474" s="78" t="s">
        <v>1791</v>
      </c>
    </row>
    <row r="475" spans="1:4" ht="39" customHeight="1">
      <c r="A475" s="80">
        <v>62</v>
      </c>
      <c r="B475" s="79" t="s">
        <v>1627</v>
      </c>
      <c r="C475" s="80" t="s">
        <v>938</v>
      </c>
      <c r="D475" s="78" t="s">
        <v>571</v>
      </c>
    </row>
    <row r="476" spans="1:4" ht="39" customHeight="1">
      <c r="A476" s="80">
        <v>63</v>
      </c>
      <c r="B476" s="79" t="s">
        <v>1628</v>
      </c>
      <c r="C476" s="80" t="s">
        <v>939</v>
      </c>
      <c r="D476" s="78" t="s">
        <v>572</v>
      </c>
    </row>
    <row r="477" spans="1:4" ht="39" customHeight="1">
      <c r="A477" s="80">
        <v>64</v>
      </c>
      <c r="B477" s="79" t="s">
        <v>1471</v>
      </c>
      <c r="C477" s="80" t="s">
        <v>940</v>
      </c>
      <c r="D477" s="78" t="s">
        <v>1792</v>
      </c>
    </row>
    <row r="478" spans="1:4" ht="39" customHeight="1">
      <c r="A478" s="80">
        <v>65</v>
      </c>
      <c r="B478" s="79" t="s">
        <v>1629</v>
      </c>
      <c r="C478" s="80" t="s">
        <v>941</v>
      </c>
      <c r="D478" s="78" t="s">
        <v>573</v>
      </c>
    </row>
    <row r="479" spans="1:4" ht="39" customHeight="1">
      <c r="A479" s="80">
        <v>66</v>
      </c>
      <c r="B479" s="79" t="s">
        <v>1630</v>
      </c>
      <c r="C479" s="80" t="s">
        <v>831</v>
      </c>
      <c r="D479" s="78" t="s">
        <v>647</v>
      </c>
    </row>
    <row r="480" spans="1:4" ht="39" customHeight="1">
      <c r="A480" s="80">
        <v>67</v>
      </c>
      <c r="B480" s="79" t="s">
        <v>1234</v>
      </c>
      <c r="C480" s="80" t="s">
        <v>942</v>
      </c>
      <c r="D480" s="78" t="s">
        <v>574</v>
      </c>
    </row>
    <row r="481" spans="1:4" ht="39" customHeight="1">
      <c r="A481" s="80">
        <v>68</v>
      </c>
      <c r="B481" s="79" t="s">
        <v>1631</v>
      </c>
      <c r="C481" s="80" t="s">
        <v>943</v>
      </c>
      <c r="D481" s="78" t="s">
        <v>648</v>
      </c>
    </row>
    <row r="482" spans="1:4" ht="39" customHeight="1">
      <c r="A482" s="80">
        <v>69</v>
      </c>
      <c r="B482" s="79" t="s">
        <v>1632</v>
      </c>
      <c r="C482" s="80" t="s">
        <v>944</v>
      </c>
      <c r="D482" s="78" t="s">
        <v>474</v>
      </c>
    </row>
    <row r="483" spans="1:4" ht="39" customHeight="1">
      <c r="A483" s="80">
        <v>70</v>
      </c>
      <c r="B483" s="79" t="s">
        <v>1633</v>
      </c>
      <c r="C483" s="80" t="s">
        <v>945</v>
      </c>
      <c r="D483" s="78" t="s">
        <v>575</v>
      </c>
    </row>
    <row r="484" spans="1:4" ht="39" customHeight="1">
      <c r="A484" s="80">
        <v>71</v>
      </c>
      <c r="B484" s="79" t="s">
        <v>1634</v>
      </c>
      <c r="C484" s="80" t="s">
        <v>946</v>
      </c>
      <c r="D484" s="78" t="s">
        <v>1793</v>
      </c>
    </row>
    <row r="485" spans="1:4" ht="39" customHeight="1">
      <c r="A485" s="80">
        <v>72</v>
      </c>
      <c r="B485" s="79" t="s">
        <v>1635</v>
      </c>
      <c r="C485" s="80" t="s">
        <v>947</v>
      </c>
      <c r="D485" s="78" t="s">
        <v>1090</v>
      </c>
    </row>
    <row r="486" spans="1:4" ht="39" customHeight="1">
      <c r="A486" s="80">
        <v>73</v>
      </c>
      <c r="B486" s="79" t="s">
        <v>1636</v>
      </c>
      <c r="C486" s="80" t="s">
        <v>948</v>
      </c>
      <c r="D486" s="78" t="s">
        <v>638</v>
      </c>
    </row>
    <row r="487" spans="1:4" ht="55.5" customHeight="1">
      <c r="A487" s="80">
        <v>74</v>
      </c>
      <c r="B487" s="79" t="s">
        <v>1637</v>
      </c>
      <c r="C487" s="80" t="s">
        <v>949</v>
      </c>
      <c r="D487" s="78" t="s">
        <v>1794</v>
      </c>
    </row>
    <row r="488" spans="1:4" ht="62.25" customHeight="1">
      <c r="A488" s="80">
        <v>75</v>
      </c>
      <c r="B488" s="79" t="s">
        <v>1638</v>
      </c>
      <c r="C488" s="80" t="s">
        <v>950</v>
      </c>
      <c r="D488" s="78" t="s">
        <v>1918</v>
      </c>
    </row>
    <row r="489" spans="1:4" ht="39" customHeight="1">
      <c r="A489" s="80">
        <v>76</v>
      </c>
      <c r="B489" s="79" t="s">
        <v>1639</v>
      </c>
      <c r="C489" s="80" t="s">
        <v>951</v>
      </c>
      <c r="D489" s="78" t="s">
        <v>576</v>
      </c>
    </row>
    <row r="490" spans="1:4" ht="39" customHeight="1">
      <c r="A490" s="80">
        <v>77</v>
      </c>
      <c r="B490" s="79" t="s">
        <v>1640</v>
      </c>
      <c r="C490" s="80" t="s">
        <v>952</v>
      </c>
      <c r="D490" s="78" t="s">
        <v>577</v>
      </c>
    </row>
    <row r="491" spans="1:4" ht="39" customHeight="1">
      <c r="A491" s="80">
        <v>78</v>
      </c>
      <c r="B491" s="79" t="s">
        <v>1641</v>
      </c>
      <c r="C491" s="80" t="s">
        <v>953</v>
      </c>
      <c r="D491" s="78" t="s">
        <v>1795</v>
      </c>
    </row>
    <row r="492" spans="1:4" ht="39" customHeight="1">
      <c r="A492" s="80">
        <v>79</v>
      </c>
      <c r="B492" s="79" t="s">
        <v>1642</v>
      </c>
      <c r="C492" s="80" t="s">
        <v>954</v>
      </c>
      <c r="D492" s="78" t="s">
        <v>460</v>
      </c>
    </row>
    <row r="493" spans="1:4" ht="39" customHeight="1">
      <c r="A493" s="80">
        <v>80</v>
      </c>
      <c r="B493" s="79" t="s">
        <v>1449</v>
      </c>
      <c r="C493" s="80" t="s">
        <v>955</v>
      </c>
      <c r="D493" s="78" t="s">
        <v>578</v>
      </c>
    </row>
    <row r="494" spans="1:4" ht="39" customHeight="1">
      <c r="A494" s="80">
        <v>81</v>
      </c>
      <c r="B494" s="79" t="s">
        <v>1643</v>
      </c>
      <c r="C494" s="80" t="s">
        <v>956</v>
      </c>
      <c r="D494" s="78" t="s">
        <v>579</v>
      </c>
    </row>
    <row r="495" spans="1:4" ht="39" customHeight="1">
      <c r="A495" s="80">
        <v>82</v>
      </c>
      <c r="B495" s="79" t="s">
        <v>1644</v>
      </c>
      <c r="C495" s="80" t="s">
        <v>957</v>
      </c>
      <c r="D495" s="78" t="s">
        <v>632</v>
      </c>
    </row>
    <row r="496" spans="1:4" ht="39" customHeight="1">
      <c r="A496" s="80">
        <v>83</v>
      </c>
      <c r="B496" s="79" t="s">
        <v>1645</v>
      </c>
      <c r="C496" s="80" t="s">
        <v>958</v>
      </c>
      <c r="D496" s="78" t="s">
        <v>580</v>
      </c>
    </row>
    <row r="497" spans="1:4" ht="39" customHeight="1">
      <c r="A497" s="80">
        <v>84</v>
      </c>
      <c r="B497" s="79" t="s">
        <v>1031</v>
      </c>
      <c r="C497" s="80" t="s">
        <v>958</v>
      </c>
      <c r="D497" s="78" t="s">
        <v>581</v>
      </c>
    </row>
    <row r="498" spans="1:4" ht="53.25" customHeight="1">
      <c r="A498" s="80">
        <v>85</v>
      </c>
      <c r="B498" s="79" t="s">
        <v>1646</v>
      </c>
      <c r="C498" s="80" t="s">
        <v>959</v>
      </c>
      <c r="D498" s="78" t="s">
        <v>1796</v>
      </c>
    </row>
    <row r="499" spans="1:4" ht="39" customHeight="1">
      <c r="A499" s="80">
        <v>86</v>
      </c>
      <c r="B499" s="79" t="s">
        <v>1647</v>
      </c>
      <c r="C499" s="80" t="s">
        <v>960</v>
      </c>
      <c r="D499" s="78" t="s">
        <v>582</v>
      </c>
    </row>
    <row r="500" spans="1:4" ht="39" customHeight="1">
      <c r="A500" s="80">
        <v>87</v>
      </c>
      <c r="B500" s="79" t="s">
        <v>1483</v>
      </c>
      <c r="C500" s="80" t="s">
        <v>961</v>
      </c>
      <c r="D500" s="78" t="s">
        <v>583</v>
      </c>
    </row>
    <row r="501" spans="1:4" ht="39" customHeight="1">
      <c r="A501" s="80">
        <v>88</v>
      </c>
      <c r="B501" s="79" t="s">
        <v>1648</v>
      </c>
      <c r="C501" s="80" t="s">
        <v>960</v>
      </c>
      <c r="D501" s="78" t="s">
        <v>633</v>
      </c>
    </row>
    <row r="502" spans="1:4" ht="39" customHeight="1">
      <c r="A502" s="80">
        <v>89</v>
      </c>
      <c r="B502" s="79" t="s">
        <v>1649</v>
      </c>
      <c r="C502" s="80" t="s">
        <v>962</v>
      </c>
      <c r="D502" s="78" t="s">
        <v>634</v>
      </c>
    </row>
    <row r="503" spans="1:4" ht="39" customHeight="1">
      <c r="A503" s="80">
        <v>90</v>
      </c>
      <c r="B503" s="79" t="s">
        <v>1650</v>
      </c>
      <c r="C503" s="80" t="s">
        <v>963</v>
      </c>
      <c r="D503" s="78" t="s">
        <v>584</v>
      </c>
    </row>
    <row r="504" spans="1:4" ht="39" customHeight="1">
      <c r="A504" s="80">
        <v>91</v>
      </c>
      <c r="B504" s="79" t="s">
        <v>1651</v>
      </c>
      <c r="C504" s="80" t="s">
        <v>964</v>
      </c>
      <c r="D504" s="78" t="s">
        <v>635</v>
      </c>
    </row>
    <row r="505" spans="1:4" ht="39" customHeight="1">
      <c r="A505" s="80">
        <v>92</v>
      </c>
      <c r="B505" s="79" t="s">
        <v>1652</v>
      </c>
      <c r="C505" s="80" t="s">
        <v>965</v>
      </c>
      <c r="D505" s="78" t="s">
        <v>585</v>
      </c>
    </row>
    <row r="506" spans="1:4" ht="39" customHeight="1">
      <c r="A506" s="80">
        <v>93</v>
      </c>
      <c r="B506" s="79" t="s">
        <v>1653</v>
      </c>
      <c r="C506" s="80" t="s">
        <v>967</v>
      </c>
      <c r="D506" s="78" t="s">
        <v>586</v>
      </c>
    </row>
    <row r="507" spans="1:4" ht="39" customHeight="1">
      <c r="A507" s="80">
        <v>94</v>
      </c>
      <c r="B507" s="79" t="s">
        <v>1649</v>
      </c>
      <c r="C507" s="80" t="s">
        <v>718</v>
      </c>
      <c r="D507" s="78" t="s">
        <v>587</v>
      </c>
    </row>
    <row r="508" spans="1:4" ht="39" customHeight="1">
      <c r="A508" s="80">
        <v>95</v>
      </c>
      <c r="B508" s="79" t="s">
        <v>1654</v>
      </c>
      <c r="C508" s="80" t="s">
        <v>968</v>
      </c>
      <c r="D508" s="78" t="s">
        <v>588</v>
      </c>
    </row>
    <row r="509" spans="1:4" ht="39" customHeight="1">
      <c r="A509" s="80">
        <v>96</v>
      </c>
      <c r="B509" s="79" t="s">
        <v>1655</v>
      </c>
      <c r="C509" s="80" t="s">
        <v>969</v>
      </c>
      <c r="D509" s="78" t="s">
        <v>1833</v>
      </c>
    </row>
    <row r="510" spans="1:4" ht="39" customHeight="1">
      <c r="A510" s="80">
        <v>97</v>
      </c>
      <c r="B510" s="79" t="s">
        <v>1656</v>
      </c>
      <c r="C510" s="80" t="s">
        <v>966</v>
      </c>
      <c r="D510" s="78" t="s">
        <v>1797</v>
      </c>
    </row>
    <row r="511" spans="1:4" ht="39" customHeight="1">
      <c r="A511" s="80">
        <v>98</v>
      </c>
      <c r="B511" s="79" t="s">
        <v>1657</v>
      </c>
      <c r="C511" s="80" t="s">
        <v>970</v>
      </c>
      <c r="D511" s="78" t="s">
        <v>636</v>
      </c>
    </row>
    <row r="512" spans="1:4" ht="39" customHeight="1">
      <c r="A512" s="80">
        <v>99</v>
      </c>
      <c r="B512" s="79" t="s">
        <v>1494</v>
      </c>
      <c r="C512" s="80" t="s">
        <v>971</v>
      </c>
      <c r="D512" s="78" t="s">
        <v>457</v>
      </c>
    </row>
    <row r="513" spans="1:4" ht="54.75" customHeight="1">
      <c r="A513" s="80">
        <v>100</v>
      </c>
      <c r="B513" s="79" t="s">
        <v>1658</v>
      </c>
      <c r="C513" s="80" t="s">
        <v>972</v>
      </c>
      <c r="D513" s="78" t="s">
        <v>1798</v>
      </c>
    </row>
    <row r="514" spans="1:4" ht="39" customHeight="1">
      <c r="A514" s="80">
        <v>101</v>
      </c>
      <c r="B514" s="79" t="s">
        <v>1659</v>
      </c>
      <c r="C514" s="80" t="s">
        <v>841</v>
      </c>
      <c r="D514" s="78" t="s">
        <v>641</v>
      </c>
    </row>
    <row r="515" spans="1:4" ht="39" customHeight="1">
      <c r="A515" s="80">
        <v>102</v>
      </c>
      <c r="B515" s="79" t="s">
        <v>1660</v>
      </c>
      <c r="C515" s="80" t="s">
        <v>841</v>
      </c>
      <c r="D515" s="78" t="s">
        <v>639</v>
      </c>
    </row>
    <row r="516" spans="1:4" ht="39" customHeight="1">
      <c r="A516" s="80">
        <v>103</v>
      </c>
      <c r="B516" s="79" t="s">
        <v>1661</v>
      </c>
      <c r="C516" s="80" t="s">
        <v>842</v>
      </c>
      <c r="D516" s="78" t="s">
        <v>1799</v>
      </c>
    </row>
    <row r="517" spans="1:4" ht="39" customHeight="1">
      <c r="A517" s="80">
        <v>104</v>
      </c>
      <c r="B517" s="79" t="s">
        <v>1662</v>
      </c>
      <c r="C517" s="80" t="s">
        <v>843</v>
      </c>
      <c r="D517" s="78" t="s">
        <v>1800</v>
      </c>
    </row>
    <row r="518" spans="1:4" ht="39" customHeight="1">
      <c r="A518" s="80">
        <v>105</v>
      </c>
      <c r="B518" s="79" t="s">
        <v>1663</v>
      </c>
      <c r="C518" s="80" t="s">
        <v>973</v>
      </c>
      <c r="D518" s="78" t="s">
        <v>643</v>
      </c>
    </row>
    <row r="519" spans="1:4" ht="39" customHeight="1">
      <c r="A519" s="80">
        <v>106</v>
      </c>
      <c r="B519" s="79" t="s">
        <v>1664</v>
      </c>
      <c r="C519" s="80" t="s">
        <v>974</v>
      </c>
      <c r="D519" s="78" t="s">
        <v>640</v>
      </c>
    </row>
    <row r="520" spans="1:4" ht="39" customHeight="1">
      <c r="A520" s="80">
        <v>107</v>
      </c>
      <c r="B520" s="79" t="s">
        <v>1665</v>
      </c>
      <c r="C520" s="80" t="s">
        <v>974</v>
      </c>
      <c r="D520" s="78" t="s">
        <v>642</v>
      </c>
    </row>
    <row r="521" spans="1:4" ht="55.5" customHeight="1">
      <c r="A521" s="80">
        <v>108</v>
      </c>
      <c r="B521" s="79" t="s">
        <v>1666</v>
      </c>
      <c r="C521" s="80" t="s">
        <v>975</v>
      </c>
      <c r="D521" s="78" t="s">
        <v>1801</v>
      </c>
    </row>
    <row r="522" spans="1:4" ht="52.5" customHeight="1">
      <c r="A522" s="80">
        <v>109</v>
      </c>
      <c r="B522" s="79" t="s">
        <v>1667</v>
      </c>
      <c r="C522" s="80" t="s">
        <v>976</v>
      </c>
      <c r="D522" s="78" t="s">
        <v>1832</v>
      </c>
    </row>
    <row r="523" spans="1:4" ht="39" customHeight="1">
      <c r="A523" s="80">
        <v>110</v>
      </c>
      <c r="B523" s="79" t="s">
        <v>1668</v>
      </c>
      <c r="C523" s="80" t="s">
        <v>977</v>
      </c>
      <c r="D523" s="78" t="s">
        <v>644</v>
      </c>
    </row>
    <row r="524" spans="1:4" ht="51" customHeight="1">
      <c r="A524" s="80">
        <v>111</v>
      </c>
      <c r="B524" s="79" t="s">
        <v>1669</v>
      </c>
      <c r="C524" s="80" t="s">
        <v>978</v>
      </c>
      <c r="D524" s="78" t="s">
        <v>645</v>
      </c>
    </row>
    <row r="525" spans="1:4" ht="39" customHeight="1">
      <c r="A525" s="80">
        <v>112</v>
      </c>
      <c r="B525" s="79" t="s">
        <v>1670</v>
      </c>
      <c r="C525" s="80" t="s">
        <v>979</v>
      </c>
      <c r="D525" s="78" t="s">
        <v>1802</v>
      </c>
    </row>
    <row r="526" spans="1:4" ht="39" customHeight="1">
      <c r="A526" s="80">
        <v>113</v>
      </c>
      <c r="B526" s="79" t="s">
        <v>1671</v>
      </c>
      <c r="C526" s="80" t="s">
        <v>980</v>
      </c>
      <c r="D526" s="78" t="s">
        <v>1032</v>
      </c>
    </row>
    <row r="527" spans="1:4" ht="39" customHeight="1">
      <c r="A527" s="80">
        <v>114</v>
      </c>
      <c r="B527" s="79" t="s">
        <v>1672</v>
      </c>
      <c r="C527" s="80" t="s">
        <v>981</v>
      </c>
      <c r="D527" s="78" t="s">
        <v>1803</v>
      </c>
    </row>
    <row r="528" spans="1:4" ht="39" customHeight="1">
      <c r="A528" s="80">
        <v>115</v>
      </c>
      <c r="B528" s="79" t="s">
        <v>1673</v>
      </c>
      <c r="C528" s="80" t="s">
        <v>982</v>
      </c>
      <c r="D528" s="78" t="s">
        <v>1831</v>
      </c>
    </row>
    <row r="529" spans="1:4" ht="39" customHeight="1">
      <c r="A529" s="80">
        <v>116</v>
      </c>
      <c r="B529" s="79" t="s">
        <v>1674</v>
      </c>
      <c r="C529" s="80" t="s">
        <v>245</v>
      </c>
      <c r="D529" s="78" t="s">
        <v>589</v>
      </c>
    </row>
    <row r="530" spans="1:4" ht="39" customHeight="1">
      <c r="A530" s="80">
        <v>117</v>
      </c>
      <c r="B530" s="79" t="s">
        <v>1675</v>
      </c>
      <c r="C530" s="80" t="s">
        <v>245</v>
      </c>
      <c r="D530" s="78" t="s">
        <v>1830</v>
      </c>
    </row>
    <row r="531" spans="1:4" ht="39" customHeight="1">
      <c r="A531" s="80">
        <v>118</v>
      </c>
      <c r="B531" s="79" t="s">
        <v>1676</v>
      </c>
      <c r="C531" s="80" t="s">
        <v>245</v>
      </c>
      <c r="D531" s="78" t="s">
        <v>1804</v>
      </c>
    </row>
    <row r="532" spans="1:4" ht="39" customHeight="1">
      <c r="A532" s="80">
        <v>119</v>
      </c>
      <c r="B532" s="79" t="s">
        <v>1677</v>
      </c>
      <c r="C532" s="80" t="s">
        <v>983</v>
      </c>
      <c r="D532" s="78" t="s">
        <v>1033</v>
      </c>
    </row>
    <row r="533" spans="1:4" ht="39" customHeight="1">
      <c r="A533" s="80">
        <v>120</v>
      </c>
      <c r="B533" s="79" t="s">
        <v>1678</v>
      </c>
      <c r="C533" s="80" t="s">
        <v>984</v>
      </c>
      <c r="D533" s="78" t="s">
        <v>1829</v>
      </c>
    </row>
    <row r="534" spans="1:4" ht="39" customHeight="1">
      <c r="A534" s="80">
        <v>121</v>
      </c>
      <c r="B534" s="79" t="s">
        <v>1679</v>
      </c>
      <c r="C534" s="80" t="s">
        <v>985</v>
      </c>
      <c r="D534" s="78" t="s">
        <v>590</v>
      </c>
    </row>
    <row r="535" spans="1:4" ht="39" customHeight="1">
      <c r="A535" s="80">
        <v>122</v>
      </c>
      <c r="B535" s="79" t="s">
        <v>1680</v>
      </c>
      <c r="C535" s="80" t="s">
        <v>985</v>
      </c>
      <c r="D535" s="78" t="s">
        <v>1828</v>
      </c>
    </row>
    <row r="536" spans="1:4" ht="39" customHeight="1">
      <c r="A536" s="80">
        <v>123</v>
      </c>
      <c r="B536" s="79" t="s">
        <v>1681</v>
      </c>
      <c r="C536" s="80" t="s">
        <v>986</v>
      </c>
      <c r="D536" s="78" t="s">
        <v>591</v>
      </c>
    </row>
    <row r="537" spans="1:4" ht="39" customHeight="1">
      <c r="A537" s="80">
        <v>124</v>
      </c>
      <c r="B537" s="79" t="s">
        <v>1682</v>
      </c>
      <c r="C537" s="80" t="s">
        <v>1827</v>
      </c>
      <c r="D537" s="78" t="s">
        <v>592</v>
      </c>
    </row>
    <row r="538" spans="1:4" ht="39" customHeight="1">
      <c r="A538" s="80">
        <v>125</v>
      </c>
      <c r="B538" s="79" t="s">
        <v>1683</v>
      </c>
      <c r="C538" s="80" t="s">
        <v>1091</v>
      </c>
      <c r="D538" s="78" t="s">
        <v>593</v>
      </c>
    </row>
    <row r="539" spans="1:4" ht="39" customHeight="1">
      <c r="A539" s="80">
        <v>126</v>
      </c>
      <c r="B539" s="79" t="s">
        <v>1684</v>
      </c>
      <c r="C539" s="80" t="s">
        <v>761</v>
      </c>
      <c r="D539" s="78" t="s">
        <v>1805</v>
      </c>
    </row>
    <row r="540" spans="1:4" ht="39" customHeight="1">
      <c r="A540" s="80">
        <v>127</v>
      </c>
      <c r="B540" s="79" t="s">
        <v>1685</v>
      </c>
      <c r="C540" s="80" t="s">
        <v>987</v>
      </c>
      <c r="D540" s="78" t="s">
        <v>594</v>
      </c>
    </row>
    <row r="541" spans="1:4" ht="39" customHeight="1">
      <c r="A541" s="80">
        <v>128</v>
      </c>
      <c r="B541" s="79" t="s">
        <v>1686</v>
      </c>
      <c r="C541" s="80" t="s">
        <v>988</v>
      </c>
      <c r="D541" s="78" t="s">
        <v>595</v>
      </c>
    </row>
    <row r="542" spans="1:4" ht="39" customHeight="1">
      <c r="A542" s="80">
        <v>129</v>
      </c>
      <c r="B542" s="79" t="s">
        <v>1687</v>
      </c>
      <c r="C542" s="80" t="s">
        <v>989</v>
      </c>
      <c r="D542" s="78" t="s">
        <v>1806</v>
      </c>
    </row>
    <row r="543" spans="1:4" ht="39" customHeight="1">
      <c r="A543" s="80">
        <v>130</v>
      </c>
      <c r="B543" s="79" t="s">
        <v>1688</v>
      </c>
      <c r="C543" s="80" t="s">
        <v>990</v>
      </c>
      <c r="D543" s="78" t="s">
        <v>596</v>
      </c>
    </row>
    <row r="544" spans="1:4" ht="39" customHeight="1">
      <c r="A544" s="80">
        <v>131</v>
      </c>
      <c r="B544" s="79" t="s">
        <v>1689</v>
      </c>
      <c r="C544" s="80" t="s">
        <v>991</v>
      </c>
      <c r="D544" s="78" t="s">
        <v>597</v>
      </c>
    </row>
    <row r="545" spans="1:4" ht="39" customHeight="1">
      <c r="A545" s="80">
        <v>132</v>
      </c>
      <c r="B545" s="79" t="s">
        <v>1690</v>
      </c>
      <c r="C545" s="80" t="s">
        <v>992</v>
      </c>
      <c r="D545" s="78" t="s">
        <v>1193</v>
      </c>
    </row>
    <row r="546" spans="1:4" ht="39" customHeight="1">
      <c r="A546" s="80">
        <v>133</v>
      </c>
      <c r="B546" s="79" t="s">
        <v>1691</v>
      </c>
      <c r="C546" s="80" t="s">
        <v>993</v>
      </c>
      <c r="D546" s="78" t="s">
        <v>598</v>
      </c>
    </row>
    <row r="547" spans="1:4" ht="39" customHeight="1">
      <c r="A547" s="80">
        <v>134</v>
      </c>
      <c r="B547" s="79" t="s">
        <v>1692</v>
      </c>
      <c r="C547" s="80" t="s">
        <v>994</v>
      </c>
      <c r="D547" s="78" t="s">
        <v>599</v>
      </c>
    </row>
    <row r="548" spans="1:4" ht="39" customHeight="1">
      <c r="A548" s="80">
        <v>135</v>
      </c>
      <c r="B548" s="79" t="s">
        <v>1693</v>
      </c>
      <c r="C548" s="80" t="s">
        <v>995</v>
      </c>
      <c r="D548" s="78" t="s">
        <v>646</v>
      </c>
    </row>
    <row r="549" spans="1:4" ht="39" customHeight="1">
      <c r="A549" s="80">
        <v>136</v>
      </c>
      <c r="B549" s="79" t="s">
        <v>1694</v>
      </c>
      <c r="C549" s="80" t="s">
        <v>996</v>
      </c>
      <c r="D549" s="78" t="s">
        <v>600</v>
      </c>
    </row>
    <row r="550" spans="1:4" ht="39" customHeight="1">
      <c r="A550" s="74" t="s">
        <v>38</v>
      </c>
      <c r="B550" s="76" t="s">
        <v>601</v>
      </c>
      <c r="C550" s="74"/>
      <c r="D550" s="76"/>
    </row>
    <row r="551" spans="1:4" ht="39" customHeight="1">
      <c r="A551" s="80">
        <v>1</v>
      </c>
      <c r="B551" s="79" t="s">
        <v>1695</v>
      </c>
      <c r="C551" s="80" t="s">
        <v>433</v>
      </c>
      <c r="D551" s="78" t="s">
        <v>1807</v>
      </c>
    </row>
    <row r="552" spans="1:4" ht="39" customHeight="1">
      <c r="A552" s="80">
        <v>2</v>
      </c>
      <c r="B552" s="79" t="s">
        <v>1696</v>
      </c>
      <c r="C552" s="80" t="s">
        <v>607</v>
      </c>
      <c r="D552" s="78" t="s">
        <v>1808</v>
      </c>
    </row>
    <row r="553" spans="1:4" ht="39" customHeight="1">
      <c r="A553" s="80">
        <v>3</v>
      </c>
      <c r="B553" s="79" t="s">
        <v>1697</v>
      </c>
      <c r="C553" s="80" t="s">
        <v>608</v>
      </c>
      <c r="D553" s="78" t="s">
        <v>1809</v>
      </c>
    </row>
    <row r="554" spans="1:4" ht="39" customHeight="1">
      <c r="A554" s="80">
        <v>4</v>
      </c>
      <c r="B554" s="79" t="s">
        <v>1698</v>
      </c>
      <c r="C554" s="80" t="s">
        <v>609</v>
      </c>
      <c r="D554" s="78" t="s">
        <v>1810</v>
      </c>
    </row>
    <row r="555" spans="1:4" ht="39" customHeight="1">
      <c r="A555" s="80">
        <v>5</v>
      </c>
      <c r="B555" s="79" t="s">
        <v>1699</v>
      </c>
      <c r="C555" s="80" t="s">
        <v>612</v>
      </c>
      <c r="D555" s="78" t="s">
        <v>602</v>
      </c>
    </row>
    <row r="556" spans="1:4" ht="39" customHeight="1">
      <c r="A556" s="80">
        <v>6</v>
      </c>
      <c r="B556" s="79" t="s">
        <v>631</v>
      </c>
      <c r="C556" s="80" t="s">
        <v>627</v>
      </c>
      <c r="D556" s="78" t="s">
        <v>623</v>
      </c>
    </row>
    <row r="557" spans="1:4" ht="39" customHeight="1">
      <c r="A557" s="80">
        <v>7</v>
      </c>
      <c r="B557" s="79" t="s">
        <v>1700</v>
      </c>
      <c r="C557" s="80" t="s">
        <v>628</v>
      </c>
      <c r="D557" s="78" t="s">
        <v>1811</v>
      </c>
    </row>
    <row r="558" spans="1:4" ht="39" customHeight="1">
      <c r="A558" s="80">
        <v>8</v>
      </c>
      <c r="B558" s="79" t="s">
        <v>1701</v>
      </c>
      <c r="C558" s="80" t="s">
        <v>482</v>
      </c>
      <c r="D558" s="78" t="s">
        <v>624</v>
      </c>
    </row>
    <row r="559" spans="1:4" ht="39" customHeight="1">
      <c r="A559" s="80">
        <v>9</v>
      </c>
      <c r="B559" s="79" t="s">
        <v>1702</v>
      </c>
      <c r="C559" s="80" t="s">
        <v>629</v>
      </c>
      <c r="D559" s="78" t="s">
        <v>625</v>
      </c>
    </row>
    <row r="560" spans="1:4" ht="39" customHeight="1">
      <c r="A560" s="80">
        <v>10</v>
      </c>
      <c r="B560" s="79" t="s">
        <v>1703</v>
      </c>
      <c r="C560" s="80" t="s">
        <v>630</v>
      </c>
      <c r="D560" s="78" t="s">
        <v>626</v>
      </c>
    </row>
    <row r="561" spans="1:4" ht="39" customHeight="1">
      <c r="A561" s="80">
        <v>11</v>
      </c>
      <c r="B561" s="79" t="s">
        <v>1704</v>
      </c>
      <c r="C561" s="80" t="s">
        <v>610</v>
      </c>
      <c r="D561" s="78" t="s">
        <v>1812</v>
      </c>
    </row>
    <row r="562" spans="1:4" ht="39" customHeight="1">
      <c r="A562" s="80">
        <v>12</v>
      </c>
      <c r="B562" s="79" t="s">
        <v>1705</v>
      </c>
      <c r="C562" s="80" t="s">
        <v>611</v>
      </c>
      <c r="D562" s="78" t="s">
        <v>1034</v>
      </c>
    </row>
    <row r="563" spans="1:4" ht="39" customHeight="1">
      <c r="A563" s="80">
        <v>13</v>
      </c>
      <c r="B563" s="79" t="s">
        <v>1706</v>
      </c>
      <c r="C563" s="80" t="s">
        <v>613</v>
      </c>
      <c r="D563" s="78" t="s">
        <v>603</v>
      </c>
    </row>
    <row r="564" spans="1:4" ht="39" customHeight="1">
      <c r="A564" s="80">
        <v>14</v>
      </c>
      <c r="B564" s="79" t="s">
        <v>1707</v>
      </c>
      <c r="C564" s="80" t="s">
        <v>614</v>
      </c>
      <c r="D564" s="78" t="s">
        <v>1813</v>
      </c>
    </row>
    <row r="565" spans="1:4" ht="39" customHeight="1">
      <c r="A565" s="80">
        <v>15</v>
      </c>
      <c r="B565" s="79" t="s">
        <v>1708</v>
      </c>
      <c r="C565" s="80" t="s">
        <v>615</v>
      </c>
      <c r="D565" s="78" t="s">
        <v>604</v>
      </c>
    </row>
    <row r="566" spans="1:4" ht="39" customHeight="1">
      <c r="A566" s="80">
        <v>16</v>
      </c>
      <c r="B566" s="79" t="s">
        <v>1709</v>
      </c>
      <c r="C566" s="80" t="s">
        <v>616</v>
      </c>
      <c r="D566" s="78" t="s">
        <v>1814</v>
      </c>
    </row>
    <row r="567" spans="1:4" ht="39" customHeight="1">
      <c r="A567" s="80">
        <v>17</v>
      </c>
      <c r="B567" s="79" t="s">
        <v>1710</v>
      </c>
      <c r="C567" s="80" t="s">
        <v>617</v>
      </c>
      <c r="D567" s="78" t="s">
        <v>605</v>
      </c>
    </row>
    <row r="568" spans="1:4" ht="39" customHeight="1">
      <c r="A568" s="80">
        <v>18</v>
      </c>
      <c r="B568" s="79" t="s">
        <v>1711</v>
      </c>
      <c r="C568" s="80" t="s">
        <v>618</v>
      </c>
      <c r="D568" s="78" t="s">
        <v>1815</v>
      </c>
    </row>
    <row r="569" spans="1:4" ht="39" customHeight="1">
      <c r="A569" s="80">
        <v>19</v>
      </c>
      <c r="B569" s="79" t="s">
        <v>1712</v>
      </c>
      <c r="C569" s="80" t="s">
        <v>619</v>
      </c>
      <c r="D569" s="78" t="s">
        <v>1802</v>
      </c>
    </row>
    <row r="570" spans="1:4" ht="39" customHeight="1">
      <c r="A570" s="80">
        <v>20</v>
      </c>
      <c r="B570" s="79" t="s">
        <v>1713</v>
      </c>
      <c r="C570" s="80" t="s">
        <v>620</v>
      </c>
      <c r="D570" s="78" t="s">
        <v>1816</v>
      </c>
    </row>
    <row r="571" spans="1:4" ht="39" customHeight="1">
      <c r="A571" s="80">
        <v>21</v>
      </c>
      <c r="B571" s="79" t="s">
        <v>1714</v>
      </c>
      <c r="C571" s="80" t="s">
        <v>622</v>
      </c>
      <c r="D571" s="78" t="s">
        <v>606</v>
      </c>
    </row>
    <row r="572" spans="1:4" ht="39" customHeight="1">
      <c r="A572" s="80">
        <v>22</v>
      </c>
      <c r="B572" s="79" t="s">
        <v>1715</v>
      </c>
      <c r="C572" s="80" t="s">
        <v>621</v>
      </c>
      <c r="D572" s="78" t="s">
        <v>1817</v>
      </c>
    </row>
    <row r="573" spans="1:4" ht="39" customHeight="1">
      <c r="A573" s="74" t="s">
        <v>39</v>
      </c>
      <c r="B573" s="76" t="s">
        <v>40</v>
      </c>
      <c r="C573" s="74"/>
      <c r="D573" s="78"/>
    </row>
    <row r="574" spans="1:4" ht="39" customHeight="1">
      <c r="A574" s="77">
        <v>1</v>
      </c>
      <c r="B574" s="79" t="s">
        <v>1716</v>
      </c>
      <c r="C574" s="77" t="s">
        <v>1092</v>
      </c>
      <c r="D574" s="78" t="s">
        <v>1818</v>
      </c>
    </row>
    <row r="575" spans="1:4" ht="58.5" customHeight="1">
      <c r="A575" s="77">
        <v>2</v>
      </c>
      <c r="B575" s="79" t="s">
        <v>1717</v>
      </c>
      <c r="C575" s="77" t="s">
        <v>1093</v>
      </c>
      <c r="D575" s="78" t="s">
        <v>1819</v>
      </c>
    </row>
    <row r="576" spans="1:4" ht="39" customHeight="1">
      <c r="A576" s="77">
        <v>3</v>
      </c>
      <c r="B576" s="79" t="s">
        <v>1718</v>
      </c>
      <c r="C576" s="77" t="s">
        <v>1094</v>
      </c>
      <c r="D576" s="78" t="s">
        <v>1035</v>
      </c>
    </row>
    <row r="577" spans="1:4" ht="39" customHeight="1">
      <c r="A577" s="77">
        <v>4</v>
      </c>
      <c r="B577" s="79" t="s">
        <v>1719</v>
      </c>
      <c r="C577" s="77" t="s">
        <v>1038</v>
      </c>
      <c r="D577" s="78" t="s">
        <v>1820</v>
      </c>
    </row>
    <row r="578" spans="1:4" ht="39" customHeight="1">
      <c r="A578" s="77">
        <v>5</v>
      </c>
      <c r="B578" s="79" t="s">
        <v>1720</v>
      </c>
      <c r="C578" s="77" t="s">
        <v>997</v>
      </c>
      <c r="D578" s="78" t="s">
        <v>471</v>
      </c>
    </row>
    <row r="579" spans="1:4" ht="39" customHeight="1">
      <c r="A579" s="77">
        <v>6</v>
      </c>
      <c r="B579" s="79" t="s">
        <v>1721</v>
      </c>
      <c r="C579" s="77" t="s">
        <v>813</v>
      </c>
      <c r="D579" s="78" t="s">
        <v>1821</v>
      </c>
    </row>
    <row r="580" spans="1:4" ht="39" customHeight="1">
      <c r="A580" s="77">
        <v>7</v>
      </c>
      <c r="B580" s="79" t="s">
        <v>1722</v>
      </c>
      <c r="C580" s="77" t="s">
        <v>998</v>
      </c>
      <c r="D580" s="78" t="s">
        <v>1822</v>
      </c>
    </row>
    <row r="581" spans="1:4" ht="39" customHeight="1">
      <c r="A581" s="77">
        <v>8</v>
      </c>
      <c r="B581" s="79" t="s">
        <v>1723</v>
      </c>
      <c r="C581" s="77" t="s">
        <v>901</v>
      </c>
      <c r="D581" s="78" t="s">
        <v>472</v>
      </c>
    </row>
    <row r="582" spans="1:4" ht="39" customHeight="1">
      <c r="A582" s="77">
        <v>9</v>
      </c>
      <c r="B582" s="79" t="s">
        <v>1724</v>
      </c>
      <c r="C582" s="77" t="s">
        <v>1095</v>
      </c>
      <c r="D582" s="78" t="s">
        <v>473</v>
      </c>
    </row>
    <row r="583" spans="1:4" ht="39" customHeight="1">
      <c r="A583" s="77">
        <v>10</v>
      </c>
      <c r="B583" s="79" t="s">
        <v>1725</v>
      </c>
      <c r="C583" s="77" t="s">
        <v>999</v>
      </c>
      <c r="D583" s="78" t="s">
        <v>1823</v>
      </c>
    </row>
    <row r="584" spans="1:4" ht="39" customHeight="1">
      <c r="A584" s="77">
        <v>11</v>
      </c>
      <c r="B584" s="79" t="s">
        <v>1726</v>
      </c>
      <c r="C584" s="77" t="s">
        <v>824</v>
      </c>
      <c r="D584" s="78" t="s">
        <v>313</v>
      </c>
    </row>
    <row r="585" spans="1:4" ht="39" customHeight="1">
      <c r="A585" s="77">
        <v>12</v>
      </c>
      <c r="B585" s="79" t="s">
        <v>1727</v>
      </c>
      <c r="C585" s="77" t="s">
        <v>1096</v>
      </c>
      <c r="D585" s="78" t="s">
        <v>474</v>
      </c>
    </row>
    <row r="586" spans="1:4" ht="39" customHeight="1">
      <c r="A586" s="77">
        <v>13</v>
      </c>
      <c r="B586" s="79" t="s">
        <v>1728</v>
      </c>
      <c r="C586" s="77" t="s">
        <v>1000</v>
      </c>
      <c r="D586" s="78" t="s">
        <v>475</v>
      </c>
    </row>
    <row r="587" spans="1:4" ht="39" customHeight="1">
      <c r="A587" s="77">
        <v>14</v>
      </c>
      <c r="B587" s="79" t="s">
        <v>1729</v>
      </c>
      <c r="C587" s="77" t="s">
        <v>835</v>
      </c>
      <c r="D587" s="78" t="s">
        <v>1824</v>
      </c>
    </row>
    <row r="588" spans="1:4" ht="39" customHeight="1">
      <c r="A588" s="77">
        <v>15</v>
      </c>
      <c r="B588" s="79" t="s">
        <v>1730</v>
      </c>
      <c r="C588" s="77" t="s">
        <v>1001</v>
      </c>
      <c r="D588" s="78" t="s">
        <v>1825</v>
      </c>
    </row>
    <row r="589" spans="1:4" ht="39" customHeight="1">
      <c r="A589" s="77">
        <v>16</v>
      </c>
      <c r="B589" s="79" t="s">
        <v>1731</v>
      </c>
      <c r="C589" s="77" t="s">
        <v>1097</v>
      </c>
      <c r="D589" s="78" t="s">
        <v>313</v>
      </c>
    </row>
    <row r="590" spans="1:4" ht="39" customHeight="1">
      <c r="A590" s="77">
        <v>17</v>
      </c>
      <c r="B590" s="79" t="s">
        <v>1732</v>
      </c>
      <c r="C590" s="77" t="s">
        <v>1002</v>
      </c>
      <c r="D590" s="78" t="s">
        <v>476</v>
      </c>
    </row>
    <row r="591" spans="1:4" ht="39" customHeight="1">
      <c r="A591" s="77">
        <v>18</v>
      </c>
      <c r="B591" s="79" t="s">
        <v>1733</v>
      </c>
      <c r="C591" s="77" t="s">
        <v>1098</v>
      </c>
      <c r="D591" s="78" t="s">
        <v>477</v>
      </c>
    </row>
    <row r="592" spans="1:4" ht="39" customHeight="1">
      <c r="A592" s="210">
        <v>19</v>
      </c>
      <c r="B592" s="211" t="s">
        <v>1734</v>
      </c>
      <c r="C592" s="210" t="s">
        <v>1003</v>
      </c>
      <c r="D592" s="212" t="s">
        <v>478</v>
      </c>
    </row>
    <row r="593" spans="1:4" ht="39" customHeight="1">
      <c r="A593" s="77">
        <v>20</v>
      </c>
      <c r="B593" s="79" t="s">
        <v>1735</v>
      </c>
      <c r="C593" s="77" t="s">
        <v>1099</v>
      </c>
      <c r="D593" s="78" t="s">
        <v>479</v>
      </c>
    </row>
    <row r="594" spans="1:4" ht="39" customHeight="1">
      <c r="A594" s="77">
        <v>21</v>
      </c>
      <c r="B594" s="79" t="s">
        <v>1736</v>
      </c>
      <c r="C594" s="77" t="s">
        <v>1004</v>
      </c>
      <c r="D594" s="78" t="s">
        <v>480</v>
      </c>
    </row>
    <row r="595" spans="1:4" ht="39" customHeight="1">
      <c r="A595" s="77">
        <v>22</v>
      </c>
      <c r="B595" s="79" t="s">
        <v>1737</v>
      </c>
      <c r="C595" s="77" t="s">
        <v>1005</v>
      </c>
      <c r="D595" s="78" t="s">
        <v>1826</v>
      </c>
    </row>
    <row r="596" spans="1:4" ht="39" customHeight="1">
      <c r="A596" s="77">
        <v>23</v>
      </c>
      <c r="B596" s="79" t="s">
        <v>1738</v>
      </c>
      <c r="C596" s="77" t="s">
        <v>1100</v>
      </c>
      <c r="D596" s="78" t="s">
        <v>534</v>
      </c>
    </row>
  </sheetData>
  <mergeCells count="7">
    <mergeCell ref="A1:D1"/>
    <mergeCell ref="B244:D244"/>
    <mergeCell ref="A2:D2"/>
    <mergeCell ref="B4:D4"/>
    <mergeCell ref="B7:D7"/>
    <mergeCell ref="B76:D76"/>
    <mergeCell ref="B227:D227"/>
  </mergeCells>
  <phoneticPr fontId="3" type="noConversion"/>
  <pageMargins left="0.53" right="0.2" top="0.4" bottom="0.5" header="0.41" footer="0.47"/>
  <pageSetup paperSize="9" scale="80" fitToWidth="0" fitToHeight="0" orientation="portrait" r:id="rId1"/>
  <headerFooter differentFirst="1">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F17"/>
  <sheetViews>
    <sheetView tabSelected="1" workbookViewId="0">
      <selection activeCell="C14" sqref="C14"/>
    </sheetView>
  </sheetViews>
  <sheetFormatPr defaultColWidth="9" defaultRowHeight="15.75"/>
  <cols>
    <col min="1" max="1" width="7.75" style="12" customWidth="1"/>
    <col min="2" max="2" width="56.375" style="15" customWidth="1"/>
    <col min="3" max="3" width="11.875" style="12" customWidth="1"/>
    <col min="4" max="4" width="20.375" style="1" customWidth="1"/>
    <col min="5" max="5" width="17.375" style="1" customWidth="1"/>
    <col min="6" max="6" width="17.375" style="12" customWidth="1"/>
    <col min="7" max="16384" width="9" style="1"/>
  </cols>
  <sheetData>
    <row r="1" spans="1:6" ht="43.5" customHeight="1">
      <c r="A1" s="238" t="s">
        <v>1922</v>
      </c>
      <c r="B1" s="238"/>
      <c r="C1" s="238"/>
      <c r="D1" s="238"/>
      <c r="E1" s="238"/>
      <c r="F1" s="238"/>
    </row>
    <row r="2" spans="1:6" s="40" customFormat="1" ht="27.75" customHeight="1">
      <c r="A2" s="239" t="s">
        <v>0</v>
      </c>
      <c r="B2" s="239" t="s">
        <v>55</v>
      </c>
      <c r="C2" s="239" t="s">
        <v>42</v>
      </c>
      <c r="D2" s="239" t="s">
        <v>43</v>
      </c>
      <c r="E2" s="239" t="s">
        <v>57</v>
      </c>
      <c r="F2" s="239" t="s">
        <v>56</v>
      </c>
    </row>
    <row r="3" spans="1:6" s="2" customFormat="1" ht="20.25" customHeight="1">
      <c r="A3" s="240"/>
      <c r="B3" s="240"/>
      <c r="C3" s="240"/>
      <c r="D3" s="240"/>
      <c r="E3" s="240"/>
      <c r="F3" s="240"/>
    </row>
    <row r="4" spans="1:6" s="3" customFormat="1" ht="65.25" customHeight="1">
      <c r="A4" s="41">
        <v>1</v>
      </c>
      <c r="B4" s="42" t="s">
        <v>1160</v>
      </c>
      <c r="C4" s="43" t="s">
        <v>185</v>
      </c>
      <c r="D4" s="41" t="s">
        <v>221</v>
      </c>
      <c r="E4" s="44">
        <v>476782</v>
      </c>
      <c r="F4" s="84">
        <v>100</v>
      </c>
    </row>
    <row r="5" spans="1:6" ht="27.75" customHeight="1">
      <c r="A5" s="43">
        <v>2</v>
      </c>
      <c r="B5" s="46" t="s">
        <v>44</v>
      </c>
      <c r="C5" s="43" t="s">
        <v>45</v>
      </c>
      <c r="D5" s="45">
        <v>54</v>
      </c>
      <c r="E5" s="47">
        <v>54</v>
      </c>
      <c r="F5" s="85">
        <f>E5/D5%</f>
        <v>100</v>
      </c>
    </row>
    <row r="6" spans="1:6" ht="27.75" customHeight="1">
      <c r="A6" s="43">
        <v>3</v>
      </c>
      <c r="B6" s="46" t="s">
        <v>46</v>
      </c>
      <c r="C6" s="43" t="s">
        <v>47</v>
      </c>
      <c r="D6" s="45">
        <v>35300</v>
      </c>
      <c r="E6" s="45">
        <f>'Biểu 03. Chi tiết kết quả T.H '!D11</f>
        <v>41856</v>
      </c>
      <c r="F6" s="85">
        <f t="shared" ref="F6:F17" si="0">E6/D6%</f>
        <v>118.57223796033995</v>
      </c>
    </row>
    <row r="7" spans="1:6" s="226" customFormat="1" ht="27.75" customHeight="1">
      <c r="A7" s="222">
        <v>4</v>
      </c>
      <c r="B7" s="223" t="s">
        <v>1943</v>
      </c>
      <c r="C7" s="43" t="s">
        <v>47</v>
      </c>
      <c r="D7" s="224">
        <f>D8+D9</f>
        <v>15000</v>
      </c>
      <c r="E7" s="224">
        <f t="shared" ref="E7" si="1">E8+E9</f>
        <v>12722.2</v>
      </c>
      <c r="F7" s="225">
        <f>E7/D7*100</f>
        <v>84.814666666666668</v>
      </c>
    </row>
    <row r="8" spans="1:6" s="226" customFormat="1" ht="27.75" customHeight="1">
      <c r="A8" s="222" t="s">
        <v>41</v>
      </c>
      <c r="B8" s="223" t="s">
        <v>48</v>
      </c>
      <c r="C8" s="43" t="s">
        <v>47</v>
      </c>
      <c r="D8" s="224">
        <v>1000</v>
      </c>
      <c r="E8" s="224">
        <f>'Biểu 03. Chi tiết kết quả T.H '!D19</f>
        <v>956</v>
      </c>
      <c r="F8" s="225">
        <f t="shared" si="0"/>
        <v>95.6</v>
      </c>
    </row>
    <row r="9" spans="1:6" s="226" customFormat="1" ht="27.75" customHeight="1">
      <c r="A9" s="222" t="s">
        <v>212</v>
      </c>
      <c r="B9" s="223" t="s">
        <v>213</v>
      </c>
      <c r="C9" s="43" t="s">
        <v>47</v>
      </c>
      <c r="D9" s="224">
        <f>D10+D11+D12</f>
        <v>14000</v>
      </c>
      <c r="E9" s="224">
        <f>E10+E11+E12</f>
        <v>11766.2</v>
      </c>
      <c r="F9" s="225">
        <f t="shared" si="0"/>
        <v>84.044285714285721</v>
      </c>
    </row>
    <row r="10" spans="1:6" s="226" customFormat="1" ht="27.75" customHeight="1">
      <c r="A10" s="222" t="s">
        <v>214</v>
      </c>
      <c r="B10" s="223" t="s">
        <v>49</v>
      </c>
      <c r="C10" s="43" t="s">
        <v>47</v>
      </c>
      <c r="D10" s="224">
        <v>5000</v>
      </c>
      <c r="E10" s="224">
        <v>5472</v>
      </c>
      <c r="F10" s="225">
        <f t="shared" si="0"/>
        <v>109.44</v>
      </c>
    </row>
    <row r="11" spans="1:6" s="226" customFormat="1" ht="27.75" customHeight="1">
      <c r="A11" s="222" t="s">
        <v>214</v>
      </c>
      <c r="B11" s="223" t="s">
        <v>1159</v>
      </c>
      <c r="C11" s="43" t="s">
        <v>47</v>
      </c>
      <c r="D11" s="224">
        <v>8500</v>
      </c>
      <c r="E11" s="224">
        <v>5437</v>
      </c>
      <c r="F11" s="225">
        <f t="shared" si="0"/>
        <v>63.964705882352938</v>
      </c>
    </row>
    <row r="12" spans="1:6" s="226" customFormat="1" ht="27.75" customHeight="1">
      <c r="A12" s="222" t="s">
        <v>214</v>
      </c>
      <c r="B12" s="223" t="s">
        <v>222</v>
      </c>
      <c r="C12" s="43" t="s">
        <v>47</v>
      </c>
      <c r="D12" s="224">
        <f>500000/1000</f>
        <v>500</v>
      </c>
      <c r="E12" s="224">
        <f>'Biểu 03. Chi tiết kết quả T.H '!D31</f>
        <v>857.2</v>
      </c>
      <c r="F12" s="225">
        <f t="shared" si="0"/>
        <v>171.44</v>
      </c>
    </row>
    <row r="13" spans="1:6" s="226" customFormat="1" ht="27.75" customHeight="1">
      <c r="A13" s="222">
        <v>5</v>
      </c>
      <c r="B13" s="223" t="s">
        <v>209</v>
      </c>
      <c r="C13" s="222" t="s">
        <v>220</v>
      </c>
      <c r="D13" s="224">
        <v>1</v>
      </c>
      <c r="E13" s="224" t="s">
        <v>41</v>
      </c>
      <c r="F13" s="227" t="s">
        <v>41</v>
      </c>
    </row>
    <row r="14" spans="1:6" s="226" customFormat="1" ht="40.5" customHeight="1">
      <c r="A14" s="222">
        <v>6</v>
      </c>
      <c r="B14" s="223" t="s">
        <v>51</v>
      </c>
      <c r="C14" s="222" t="s">
        <v>219</v>
      </c>
      <c r="D14" s="224">
        <v>7</v>
      </c>
      <c r="E14" s="224">
        <v>7</v>
      </c>
      <c r="F14" s="227">
        <f t="shared" si="0"/>
        <v>99.999999999999986</v>
      </c>
    </row>
    <row r="15" spans="1:6" s="226" customFormat="1" ht="40.5" customHeight="1">
      <c r="A15" s="222">
        <v>7</v>
      </c>
      <c r="B15" s="223" t="s">
        <v>52</v>
      </c>
      <c r="C15" s="222" t="s">
        <v>217</v>
      </c>
      <c r="D15" s="224">
        <v>1</v>
      </c>
      <c r="E15" s="224" t="s">
        <v>41</v>
      </c>
      <c r="F15" s="227" t="s">
        <v>41</v>
      </c>
    </row>
    <row r="16" spans="1:6" s="226" customFormat="1" ht="27.75" customHeight="1">
      <c r="A16" s="222">
        <v>8</v>
      </c>
      <c r="B16" s="223" t="s">
        <v>53</v>
      </c>
      <c r="C16" s="222" t="s">
        <v>218</v>
      </c>
      <c r="D16" s="228" t="s">
        <v>58</v>
      </c>
      <c r="E16" s="224">
        <v>4</v>
      </c>
      <c r="F16" s="229">
        <v>400</v>
      </c>
    </row>
    <row r="17" spans="1:6" s="226" customFormat="1" ht="27.75" customHeight="1">
      <c r="A17" s="222">
        <v>9</v>
      </c>
      <c r="B17" s="223" t="s">
        <v>54</v>
      </c>
      <c r="C17" s="222" t="s">
        <v>149</v>
      </c>
      <c r="D17" s="224">
        <v>150</v>
      </c>
      <c r="E17" s="230">
        <v>286.05</v>
      </c>
      <c r="F17" s="225">
        <f t="shared" si="0"/>
        <v>190.70000000000002</v>
      </c>
    </row>
  </sheetData>
  <mergeCells count="7">
    <mergeCell ref="A1:F1"/>
    <mergeCell ref="F2:F3"/>
    <mergeCell ref="E2:E3"/>
    <mergeCell ref="D2:D3"/>
    <mergeCell ref="C2:C3"/>
    <mergeCell ref="B2:B3"/>
    <mergeCell ref="A2:A3"/>
  </mergeCells>
  <printOptions horizontalCentered="1"/>
  <pageMargins left="0.3" right="0.3" top="0.2" bottom="0.2" header="0.196850393700787" footer="0.31496062992126"/>
  <pageSetup paperSize="9" orientation="landscape"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P52"/>
  <sheetViews>
    <sheetView topLeftCell="A37" zoomScaleNormal="100" zoomScalePageLayoutView="85" workbookViewId="0">
      <selection sqref="A1:M52"/>
    </sheetView>
  </sheetViews>
  <sheetFormatPr defaultColWidth="10.125" defaultRowHeight="16.5"/>
  <cols>
    <col min="1" max="1" width="7.375" style="94" customWidth="1"/>
    <col min="2" max="2" width="32.5" style="94" customWidth="1"/>
    <col min="3" max="3" width="10.375" style="94" customWidth="1"/>
    <col min="4" max="4" width="9.5" style="94" bestFit="1" customWidth="1"/>
    <col min="5" max="11" width="7.625" style="130" customWidth="1"/>
    <col min="12" max="12" width="7.625" style="94" customWidth="1"/>
    <col min="13" max="13" width="11.625" style="94" customWidth="1"/>
    <col min="14" max="16384" width="10.125" style="94"/>
  </cols>
  <sheetData>
    <row r="1" spans="1:13" ht="42" customHeight="1">
      <c r="A1" s="243" t="s">
        <v>1923</v>
      </c>
      <c r="B1" s="243"/>
      <c r="C1" s="243"/>
      <c r="D1" s="243"/>
      <c r="E1" s="243"/>
      <c r="F1" s="243"/>
      <c r="G1" s="243"/>
      <c r="H1" s="243"/>
      <c r="I1" s="243"/>
      <c r="J1" s="243"/>
      <c r="K1" s="243"/>
      <c r="L1" s="243"/>
      <c r="M1" s="243"/>
    </row>
    <row r="2" spans="1:13" ht="23.25" customHeight="1">
      <c r="A2" s="241" t="s">
        <v>0</v>
      </c>
      <c r="B2" s="241" t="s">
        <v>66</v>
      </c>
      <c r="C2" s="241" t="s">
        <v>42</v>
      </c>
      <c r="D2" s="242" t="s">
        <v>215</v>
      </c>
      <c r="E2" s="242"/>
      <c r="F2" s="242"/>
      <c r="G2" s="242"/>
      <c r="H2" s="242"/>
      <c r="I2" s="242"/>
      <c r="J2" s="242"/>
      <c r="K2" s="242"/>
      <c r="L2" s="242"/>
      <c r="M2" s="242"/>
    </row>
    <row r="3" spans="1:13" ht="29.25" customHeight="1">
      <c r="A3" s="241"/>
      <c r="B3" s="241"/>
      <c r="C3" s="241"/>
      <c r="D3" s="242" t="s">
        <v>69</v>
      </c>
      <c r="E3" s="241" t="s">
        <v>216</v>
      </c>
      <c r="F3" s="241"/>
      <c r="G3" s="241"/>
      <c r="H3" s="241"/>
      <c r="I3" s="241"/>
      <c r="J3" s="241"/>
      <c r="K3" s="241"/>
      <c r="L3" s="241"/>
      <c r="M3" s="244" t="s">
        <v>1952</v>
      </c>
    </row>
    <row r="4" spans="1:13" ht="72.75" customHeight="1">
      <c r="A4" s="241"/>
      <c r="B4" s="241"/>
      <c r="C4" s="241"/>
      <c r="D4" s="242"/>
      <c r="E4" s="213" t="s">
        <v>138</v>
      </c>
      <c r="F4" s="213" t="s">
        <v>65</v>
      </c>
      <c r="G4" s="213" t="s">
        <v>64</v>
      </c>
      <c r="H4" s="213" t="s">
        <v>63</v>
      </c>
      <c r="I4" s="213" t="s">
        <v>62</v>
      </c>
      <c r="J4" s="213" t="s">
        <v>61</v>
      </c>
      <c r="K4" s="213" t="s">
        <v>60</v>
      </c>
      <c r="L4" s="213" t="s">
        <v>59</v>
      </c>
      <c r="M4" s="244"/>
    </row>
    <row r="5" spans="1:13" s="100" customFormat="1" ht="21.75" customHeight="1">
      <c r="A5" s="95">
        <v>1</v>
      </c>
      <c r="B5" s="96" t="s">
        <v>44</v>
      </c>
      <c r="C5" s="95"/>
      <c r="D5" s="97"/>
      <c r="E5" s="98"/>
      <c r="F5" s="98"/>
      <c r="G5" s="98"/>
      <c r="H5" s="98"/>
      <c r="I5" s="98"/>
      <c r="J5" s="98"/>
      <c r="K5" s="98"/>
      <c r="L5" s="98"/>
      <c r="M5" s="99"/>
    </row>
    <row r="6" spans="1:13" s="105" customFormat="1" ht="21.75" customHeight="1">
      <c r="A6" s="101" t="s">
        <v>41</v>
      </c>
      <c r="B6" s="102" t="s">
        <v>139</v>
      </c>
      <c r="C6" s="101" t="s">
        <v>45</v>
      </c>
      <c r="D6" s="101">
        <v>54</v>
      </c>
      <c r="E6" s="103">
        <v>28.34</v>
      </c>
      <c r="F6" s="103">
        <v>42.04</v>
      </c>
      <c r="G6" s="103">
        <v>43.3</v>
      </c>
      <c r="H6" s="103">
        <v>51.82</v>
      </c>
      <c r="I6" s="103">
        <v>45.65</v>
      </c>
      <c r="J6" s="103">
        <v>44.81</v>
      </c>
      <c r="K6" s="103">
        <v>58.88</v>
      </c>
      <c r="L6" s="103">
        <v>68.459999999999994</v>
      </c>
      <c r="M6" s="104"/>
    </row>
    <row r="7" spans="1:13" s="105" customFormat="1" ht="21.75" customHeight="1">
      <c r="A7" s="101" t="s">
        <v>41</v>
      </c>
      <c r="B7" s="102" t="s">
        <v>223</v>
      </c>
      <c r="C7" s="101" t="s">
        <v>45</v>
      </c>
      <c r="D7" s="101">
        <v>52.95</v>
      </c>
      <c r="E7" s="103">
        <v>28.34</v>
      </c>
      <c r="F7" s="103">
        <v>40.909999999999997</v>
      </c>
      <c r="G7" s="103">
        <v>43.74</v>
      </c>
      <c r="H7" s="103">
        <v>51.38</v>
      </c>
      <c r="I7" s="103">
        <v>44.4</v>
      </c>
      <c r="J7" s="103">
        <v>42.4</v>
      </c>
      <c r="K7" s="103">
        <v>58.14</v>
      </c>
      <c r="L7" s="103">
        <v>67.47</v>
      </c>
      <c r="M7" s="104"/>
    </row>
    <row r="8" spans="1:13" s="111" customFormat="1" ht="21.75" customHeight="1">
      <c r="A8" s="106" t="s">
        <v>41</v>
      </c>
      <c r="B8" s="107" t="s">
        <v>143</v>
      </c>
      <c r="C8" s="106" t="s">
        <v>45</v>
      </c>
      <c r="D8" s="108">
        <f>D7/D6%</f>
        <v>98.055555555555557</v>
      </c>
      <c r="E8" s="109">
        <f t="shared" ref="E8:L8" si="0">E7/E6%</f>
        <v>100</v>
      </c>
      <c r="F8" s="109">
        <f t="shared" si="0"/>
        <v>97.312083729781151</v>
      </c>
      <c r="G8" s="109">
        <f t="shared" si="0"/>
        <v>101.0161662817552</v>
      </c>
      <c r="H8" s="109">
        <f t="shared" si="0"/>
        <v>99.1509069857198</v>
      </c>
      <c r="I8" s="109">
        <f t="shared" si="0"/>
        <v>97.261774370208116</v>
      </c>
      <c r="J8" s="109">
        <f t="shared" si="0"/>
        <v>94.621736219593842</v>
      </c>
      <c r="K8" s="109">
        <f t="shared" si="0"/>
        <v>98.74320652173914</v>
      </c>
      <c r="L8" s="109">
        <f t="shared" si="0"/>
        <v>98.553900087642418</v>
      </c>
      <c r="M8" s="110"/>
    </row>
    <row r="9" spans="1:13" s="100" customFormat="1" ht="21.75" customHeight="1">
      <c r="A9" s="97">
        <v>2</v>
      </c>
      <c r="B9" s="112" t="s">
        <v>46</v>
      </c>
      <c r="C9" s="97"/>
      <c r="D9" s="97"/>
      <c r="E9" s="113"/>
      <c r="F9" s="113"/>
      <c r="G9" s="113"/>
      <c r="H9" s="113"/>
      <c r="I9" s="113"/>
      <c r="J9" s="113"/>
      <c r="K9" s="113"/>
      <c r="L9" s="113"/>
      <c r="M9" s="99"/>
    </row>
    <row r="10" spans="1:13" s="100" customFormat="1" ht="21.75" customHeight="1">
      <c r="A10" s="114" t="s">
        <v>41</v>
      </c>
      <c r="B10" s="115" t="s">
        <v>139</v>
      </c>
      <c r="C10" s="114" t="s">
        <v>47</v>
      </c>
      <c r="D10" s="114">
        <f>SUM(E10:L10)</f>
        <v>35333</v>
      </c>
      <c r="E10" s="116">
        <v>48</v>
      </c>
      <c r="F10" s="116">
        <v>4550</v>
      </c>
      <c r="G10" s="116">
        <v>1790</v>
      </c>
      <c r="H10" s="116">
        <v>3500</v>
      </c>
      <c r="I10" s="116">
        <v>1730</v>
      </c>
      <c r="J10" s="116">
        <v>8870</v>
      </c>
      <c r="K10" s="116">
        <v>5900</v>
      </c>
      <c r="L10" s="116">
        <v>8945</v>
      </c>
      <c r="M10" s="99"/>
    </row>
    <row r="11" spans="1:13" s="100" customFormat="1" ht="40.5" customHeight="1">
      <c r="A11" s="114" t="s">
        <v>41</v>
      </c>
      <c r="B11" s="115" t="s">
        <v>57</v>
      </c>
      <c r="C11" s="114" t="s">
        <v>47</v>
      </c>
      <c r="D11" s="114">
        <f>SUM(E11:M11)</f>
        <v>41856</v>
      </c>
      <c r="E11" s="117">
        <f>28+48+52</f>
        <v>128</v>
      </c>
      <c r="F11" s="117">
        <v>3580</v>
      </c>
      <c r="G11" s="117">
        <v>2295</v>
      </c>
      <c r="H11" s="92">
        <v>7901</v>
      </c>
      <c r="I11" s="117">
        <v>958</v>
      </c>
      <c r="J11" s="117">
        <v>2338</v>
      </c>
      <c r="K11" s="117">
        <v>9182</v>
      </c>
      <c r="L11" s="117">
        <v>10635</v>
      </c>
      <c r="M11" s="93">
        <v>4839</v>
      </c>
    </row>
    <row r="12" spans="1:13" s="100" customFormat="1" ht="21.75" customHeight="1">
      <c r="A12" s="106" t="s">
        <v>41</v>
      </c>
      <c r="B12" s="107" t="s">
        <v>143</v>
      </c>
      <c r="C12" s="106" t="s">
        <v>45</v>
      </c>
      <c r="D12" s="108">
        <f>D11/D10%</f>
        <v>118.4614949197634</v>
      </c>
      <c r="E12" s="109">
        <f t="shared" ref="E12" si="1">E11/E10%</f>
        <v>266.66666666666669</v>
      </c>
      <c r="F12" s="109">
        <f t="shared" ref="F12" si="2">F11/F10%</f>
        <v>78.681318681318686</v>
      </c>
      <c r="G12" s="109">
        <f t="shared" ref="G12" si="3">G11/G10%</f>
        <v>128.21229050279331</v>
      </c>
      <c r="H12" s="109">
        <f t="shared" ref="H12" si="4">H11/H10%</f>
        <v>225.74285714285713</v>
      </c>
      <c r="I12" s="109">
        <f t="shared" ref="I12" si="5">I11/I10%</f>
        <v>55.375722543352602</v>
      </c>
      <c r="J12" s="109">
        <f t="shared" ref="J12" si="6">J11/J10%</f>
        <v>26.358511837655016</v>
      </c>
      <c r="K12" s="109">
        <f t="shared" ref="K12" si="7">K11/K10%</f>
        <v>155.62711864406779</v>
      </c>
      <c r="L12" s="109">
        <f t="shared" ref="L12" si="8">L11/L10%</f>
        <v>118.89323644494131</v>
      </c>
      <c r="M12" s="99"/>
    </row>
    <row r="13" spans="1:13" s="100" customFormat="1" ht="21.75" customHeight="1">
      <c r="A13" s="97">
        <v>3</v>
      </c>
      <c r="B13" s="112" t="s">
        <v>1944</v>
      </c>
      <c r="C13" s="97"/>
      <c r="D13" s="97"/>
      <c r="E13" s="113"/>
      <c r="F13" s="113"/>
      <c r="G13" s="113"/>
      <c r="H13" s="113"/>
      <c r="I13" s="113"/>
      <c r="J13" s="113"/>
      <c r="K13" s="113"/>
      <c r="L13" s="113"/>
      <c r="M13" s="99"/>
    </row>
    <row r="14" spans="1:13" s="100" customFormat="1" ht="21.75" customHeight="1">
      <c r="A14" s="114" t="s">
        <v>41</v>
      </c>
      <c r="B14" s="115" t="s">
        <v>139</v>
      </c>
      <c r="C14" s="114" t="s">
        <v>47</v>
      </c>
      <c r="D14" s="114">
        <f>SUM(E14:L14)</f>
        <v>14500</v>
      </c>
      <c r="E14" s="116"/>
      <c r="F14" s="116">
        <f t="shared" ref="F14:L14" si="9">+F18+F22+F26</f>
        <v>2700</v>
      </c>
      <c r="G14" s="116">
        <f t="shared" si="9"/>
        <v>2650</v>
      </c>
      <c r="H14" s="116">
        <f t="shared" si="9"/>
        <v>800</v>
      </c>
      <c r="I14" s="116">
        <f t="shared" si="9"/>
        <v>650</v>
      </c>
      <c r="J14" s="116">
        <f t="shared" si="9"/>
        <v>3850</v>
      </c>
      <c r="K14" s="116">
        <f t="shared" si="9"/>
        <v>1150</v>
      </c>
      <c r="L14" s="116">
        <f t="shared" si="9"/>
        <v>2700</v>
      </c>
      <c r="M14" s="99"/>
    </row>
    <row r="15" spans="1:13" s="100" customFormat="1" ht="21.75" customHeight="1">
      <c r="A15" s="114" t="s">
        <v>41</v>
      </c>
      <c r="B15" s="115" t="s">
        <v>57</v>
      </c>
      <c r="C15" s="114" t="s">
        <v>47</v>
      </c>
      <c r="D15" s="114">
        <f>SUM(E15:M15)</f>
        <v>11865</v>
      </c>
      <c r="E15" s="116"/>
      <c r="F15" s="116">
        <f>F19+F23+F27</f>
        <v>686</v>
      </c>
      <c r="G15" s="116">
        <f t="shared" ref="G15:M15" si="10">G19+G23+G27</f>
        <v>2244</v>
      </c>
      <c r="H15" s="116">
        <f t="shared" si="10"/>
        <v>412</v>
      </c>
      <c r="I15" s="116">
        <f t="shared" si="10"/>
        <v>703</v>
      </c>
      <c r="J15" s="116">
        <f t="shared" si="10"/>
        <v>1064</v>
      </c>
      <c r="K15" s="116">
        <f t="shared" si="10"/>
        <v>1824</v>
      </c>
      <c r="L15" s="116">
        <f t="shared" si="10"/>
        <v>1913</v>
      </c>
      <c r="M15" s="116">
        <f t="shared" si="10"/>
        <v>3019</v>
      </c>
    </row>
    <row r="16" spans="1:13" s="100" customFormat="1" ht="21.75" customHeight="1">
      <c r="A16" s="106" t="s">
        <v>41</v>
      </c>
      <c r="B16" s="107" t="s">
        <v>143</v>
      </c>
      <c r="C16" s="106" t="s">
        <v>45</v>
      </c>
      <c r="D16" s="108">
        <f>D15/D14%</f>
        <v>81.827586206896555</v>
      </c>
      <c r="E16" s="109"/>
      <c r="F16" s="109">
        <f t="shared" ref="F16" si="11">F15/F14%</f>
        <v>25.407407407407408</v>
      </c>
      <c r="G16" s="109">
        <f t="shared" ref="G16" si="12">G15/G14%</f>
        <v>84.679245283018872</v>
      </c>
      <c r="H16" s="109">
        <f t="shared" ref="H16" si="13">H15/H14%</f>
        <v>51.5</v>
      </c>
      <c r="I16" s="109">
        <f t="shared" ref="I16" si="14">I15/I14%</f>
        <v>108.15384615384616</v>
      </c>
      <c r="J16" s="109">
        <f t="shared" ref="J16" si="15">J15/J14%</f>
        <v>27.636363636363637</v>
      </c>
      <c r="K16" s="109">
        <f t="shared" ref="K16" si="16">K15/K14%</f>
        <v>158.60869565217391</v>
      </c>
      <c r="L16" s="109">
        <f t="shared" ref="L16" si="17">L15/L14%</f>
        <v>70.851851851851848</v>
      </c>
      <c r="M16" s="99"/>
    </row>
    <row r="17" spans="1:13" s="122" customFormat="1" ht="26.25" customHeight="1">
      <c r="A17" s="118" t="s">
        <v>140</v>
      </c>
      <c r="B17" s="119" t="s">
        <v>48</v>
      </c>
      <c r="C17" s="118"/>
      <c r="D17" s="118"/>
      <c r="E17" s="120"/>
      <c r="F17" s="120"/>
      <c r="G17" s="120"/>
      <c r="H17" s="120"/>
      <c r="I17" s="120"/>
      <c r="J17" s="120"/>
      <c r="K17" s="120"/>
      <c r="L17" s="120"/>
      <c r="M17" s="121"/>
    </row>
    <row r="18" spans="1:13" ht="26.25" customHeight="1">
      <c r="A18" s="114" t="s">
        <v>41</v>
      </c>
      <c r="B18" s="115" t="s">
        <v>139</v>
      </c>
      <c r="C18" s="114" t="s">
        <v>47</v>
      </c>
      <c r="D18" s="114">
        <f>SUM(E18:L18)</f>
        <v>1000</v>
      </c>
      <c r="E18" s="116"/>
      <c r="F18" s="116">
        <v>0</v>
      </c>
      <c r="G18" s="116">
        <v>250</v>
      </c>
      <c r="H18" s="116">
        <v>0</v>
      </c>
      <c r="I18" s="116">
        <v>100</v>
      </c>
      <c r="J18" s="116">
        <v>200</v>
      </c>
      <c r="K18" s="116">
        <v>250</v>
      </c>
      <c r="L18" s="116">
        <v>200</v>
      </c>
      <c r="M18" s="123"/>
    </row>
    <row r="19" spans="1:13" ht="26.25" customHeight="1">
      <c r="A19" s="114" t="s">
        <v>41</v>
      </c>
      <c r="B19" s="115" t="s">
        <v>57</v>
      </c>
      <c r="C19" s="114" t="s">
        <v>47</v>
      </c>
      <c r="D19" s="114">
        <f>SUM(E19:M19)</f>
        <v>956</v>
      </c>
      <c r="E19" s="116"/>
      <c r="F19" s="116">
        <v>7</v>
      </c>
      <c r="G19" s="116">
        <v>125</v>
      </c>
      <c r="H19" s="116">
        <v>10</v>
      </c>
      <c r="I19" s="116">
        <v>60</v>
      </c>
      <c r="J19" s="116">
        <v>120</v>
      </c>
      <c r="K19" s="116">
        <v>240</v>
      </c>
      <c r="L19" s="116">
        <v>114</v>
      </c>
      <c r="M19" s="123">
        <v>280</v>
      </c>
    </row>
    <row r="20" spans="1:13" ht="26.25" customHeight="1">
      <c r="A20" s="106" t="s">
        <v>41</v>
      </c>
      <c r="B20" s="107" t="s">
        <v>143</v>
      </c>
      <c r="C20" s="106" t="s">
        <v>45</v>
      </c>
      <c r="D20" s="108">
        <f>D19/D18%</f>
        <v>95.6</v>
      </c>
      <c r="E20" s="109"/>
      <c r="F20" s="109"/>
      <c r="G20" s="109">
        <f t="shared" ref="G20" si="18">G19/G18%</f>
        <v>50</v>
      </c>
      <c r="H20" s="109"/>
      <c r="I20" s="109">
        <f t="shared" ref="I20" si="19">I19/I18%</f>
        <v>60</v>
      </c>
      <c r="J20" s="109">
        <f t="shared" ref="J20" si="20">J19/J18%</f>
        <v>60</v>
      </c>
      <c r="K20" s="109">
        <f t="shared" ref="K20" si="21">K19/K18%</f>
        <v>96</v>
      </c>
      <c r="L20" s="109">
        <f t="shared" ref="L20" si="22">L19/L18%</f>
        <v>57</v>
      </c>
      <c r="M20" s="123"/>
    </row>
    <row r="21" spans="1:13" s="122" customFormat="1" ht="26.25" customHeight="1">
      <c r="A21" s="118" t="s">
        <v>141</v>
      </c>
      <c r="B21" s="119" t="s">
        <v>49</v>
      </c>
      <c r="C21" s="118"/>
      <c r="D21" s="118"/>
      <c r="E21" s="120"/>
      <c r="F21" s="120"/>
      <c r="G21" s="120"/>
      <c r="H21" s="120"/>
      <c r="I21" s="120"/>
      <c r="J21" s="120"/>
      <c r="K21" s="120"/>
      <c r="L21" s="120"/>
      <c r="M21" s="121"/>
    </row>
    <row r="22" spans="1:13" s="100" customFormat="1" ht="21.75" customHeight="1">
      <c r="A22" s="114" t="s">
        <v>41</v>
      </c>
      <c r="B22" s="115" t="s">
        <v>139</v>
      </c>
      <c r="C22" s="114" t="s">
        <v>47</v>
      </c>
      <c r="D22" s="114">
        <f>SUM(E22:L22)</f>
        <v>5000</v>
      </c>
      <c r="E22" s="116"/>
      <c r="F22" s="116">
        <v>700</v>
      </c>
      <c r="G22" s="116">
        <v>400</v>
      </c>
      <c r="H22" s="116">
        <v>0</v>
      </c>
      <c r="I22" s="116">
        <v>500</v>
      </c>
      <c r="J22" s="116">
        <v>1200</v>
      </c>
      <c r="K22" s="116">
        <v>700</v>
      </c>
      <c r="L22" s="116">
        <v>1500</v>
      </c>
      <c r="M22" s="99"/>
    </row>
    <row r="23" spans="1:13" s="100" customFormat="1" ht="21.75" customHeight="1">
      <c r="A23" s="114" t="s">
        <v>41</v>
      </c>
      <c r="B23" s="115" t="s">
        <v>57</v>
      </c>
      <c r="C23" s="114" t="s">
        <v>47</v>
      </c>
      <c r="D23" s="114">
        <f>SUM(E23:M23)</f>
        <v>5472</v>
      </c>
      <c r="E23" s="116"/>
      <c r="F23" s="116">
        <v>481</v>
      </c>
      <c r="G23" s="116">
        <v>309</v>
      </c>
      <c r="H23" s="116">
        <v>113</v>
      </c>
      <c r="I23" s="116">
        <v>543</v>
      </c>
      <c r="J23" s="116">
        <v>670</v>
      </c>
      <c r="K23" s="116">
        <v>1321</v>
      </c>
      <c r="L23" s="116">
        <v>1396</v>
      </c>
      <c r="M23" s="123">
        <v>639</v>
      </c>
    </row>
    <row r="24" spans="1:13" s="100" customFormat="1" ht="21.75" customHeight="1">
      <c r="A24" s="106" t="s">
        <v>41</v>
      </c>
      <c r="B24" s="107" t="s">
        <v>143</v>
      </c>
      <c r="C24" s="106" t="s">
        <v>45</v>
      </c>
      <c r="D24" s="108">
        <f>D23/D22%</f>
        <v>109.44</v>
      </c>
      <c r="E24" s="109"/>
      <c r="F24" s="109">
        <f t="shared" ref="F24" si="23">F23/F22%</f>
        <v>68.714285714285708</v>
      </c>
      <c r="G24" s="109">
        <f t="shared" ref="G24" si="24">G23/G22%</f>
        <v>77.25</v>
      </c>
      <c r="H24" s="109"/>
      <c r="I24" s="109">
        <f t="shared" ref="I24" si="25">I23/I22%</f>
        <v>108.6</v>
      </c>
      <c r="J24" s="109">
        <f t="shared" ref="J24" si="26">J23/J22%</f>
        <v>55.833333333333336</v>
      </c>
      <c r="K24" s="109">
        <f t="shared" ref="K24" si="27">K23/K22%</f>
        <v>188.71428571428572</v>
      </c>
      <c r="L24" s="109">
        <f t="shared" ref="L24" si="28">L23/L22%</f>
        <v>93.066666666666663</v>
      </c>
      <c r="M24" s="99"/>
    </row>
    <row r="25" spans="1:13" s="122" customFormat="1" ht="21.75" customHeight="1">
      <c r="A25" s="118" t="s">
        <v>142</v>
      </c>
      <c r="B25" s="119" t="s">
        <v>1158</v>
      </c>
      <c r="C25" s="118"/>
      <c r="D25" s="118"/>
      <c r="E25" s="120"/>
      <c r="F25" s="120"/>
      <c r="G25" s="120"/>
      <c r="H25" s="120"/>
      <c r="I25" s="120"/>
      <c r="J25" s="120"/>
      <c r="K25" s="120"/>
      <c r="L25" s="120"/>
      <c r="M25" s="121"/>
    </row>
    <row r="26" spans="1:13" ht="21.75" customHeight="1">
      <c r="A26" s="114" t="s">
        <v>41</v>
      </c>
      <c r="B26" s="115" t="s">
        <v>139</v>
      </c>
      <c r="C26" s="114" t="s">
        <v>47</v>
      </c>
      <c r="D26" s="114">
        <f>SUM(E26:L26)</f>
        <v>8500</v>
      </c>
      <c r="E26" s="116"/>
      <c r="F26" s="116">
        <v>2000</v>
      </c>
      <c r="G26" s="116">
        <v>2000</v>
      </c>
      <c r="H26" s="116">
        <v>800</v>
      </c>
      <c r="I26" s="116">
        <v>50</v>
      </c>
      <c r="J26" s="116">
        <v>2450</v>
      </c>
      <c r="K26" s="116">
        <v>200</v>
      </c>
      <c r="L26" s="116">
        <v>1000</v>
      </c>
      <c r="M26" s="123"/>
    </row>
    <row r="27" spans="1:13" ht="21.75" customHeight="1">
      <c r="A27" s="114" t="s">
        <v>41</v>
      </c>
      <c r="B27" s="115" t="s">
        <v>57</v>
      </c>
      <c r="C27" s="114" t="s">
        <v>47</v>
      </c>
      <c r="D27" s="114">
        <f>SUM(E27:M27)</f>
        <v>5437</v>
      </c>
      <c r="E27" s="116"/>
      <c r="F27" s="116">
        <v>198</v>
      </c>
      <c r="G27" s="116">
        <v>1810</v>
      </c>
      <c r="H27" s="116">
        <v>289</v>
      </c>
      <c r="I27" s="116">
        <v>100</v>
      </c>
      <c r="J27" s="116">
        <v>274</v>
      </c>
      <c r="K27" s="116">
        <v>263</v>
      </c>
      <c r="L27" s="116">
        <v>403</v>
      </c>
      <c r="M27" s="123">
        <v>2100</v>
      </c>
    </row>
    <row r="28" spans="1:13" ht="21.75" customHeight="1">
      <c r="A28" s="106" t="s">
        <v>41</v>
      </c>
      <c r="B28" s="107" t="s">
        <v>143</v>
      </c>
      <c r="C28" s="106" t="s">
        <v>45</v>
      </c>
      <c r="D28" s="108">
        <f>D27/D26%</f>
        <v>63.964705882352938</v>
      </c>
      <c r="E28" s="109"/>
      <c r="F28" s="109">
        <f t="shared" ref="F28" si="29">F27/F26%</f>
        <v>9.9</v>
      </c>
      <c r="G28" s="109">
        <f t="shared" ref="G28" si="30">G27/G26%</f>
        <v>90.5</v>
      </c>
      <c r="H28" s="109">
        <f t="shared" ref="H28:I28" si="31">H27/H26%</f>
        <v>36.125</v>
      </c>
      <c r="I28" s="109">
        <f t="shared" si="31"/>
        <v>200</v>
      </c>
      <c r="J28" s="109">
        <f t="shared" ref="J28" si="32">J27/J26%</f>
        <v>11.183673469387756</v>
      </c>
      <c r="K28" s="109">
        <f t="shared" ref="K28" si="33">K27/K26%</f>
        <v>131.5</v>
      </c>
      <c r="L28" s="109">
        <f t="shared" ref="L28" si="34">L27/L26%</f>
        <v>40.299999999999997</v>
      </c>
      <c r="M28" s="123"/>
    </row>
    <row r="29" spans="1:13" s="100" customFormat="1" ht="37.5" customHeight="1">
      <c r="A29" s="124">
        <v>4</v>
      </c>
      <c r="B29" s="112" t="s">
        <v>222</v>
      </c>
      <c r="C29" s="97"/>
      <c r="D29" s="97"/>
      <c r="E29" s="113"/>
      <c r="F29" s="113"/>
      <c r="G29" s="113"/>
      <c r="H29" s="113"/>
      <c r="I29" s="113"/>
      <c r="J29" s="113"/>
      <c r="K29" s="113"/>
      <c r="L29" s="113"/>
      <c r="M29" s="99"/>
    </row>
    <row r="30" spans="1:13" ht="21.75" customHeight="1">
      <c r="A30" s="114" t="s">
        <v>41</v>
      </c>
      <c r="B30" s="115" t="s">
        <v>139</v>
      </c>
      <c r="C30" s="114" t="s">
        <v>47</v>
      </c>
      <c r="D30" s="114">
        <v>500</v>
      </c>
      <c r="E30" s="116">
        <v>60</v>
      </c>
      <c r="F30" s="116">
        <v>65</v>
      </c>
      <c r="G30" s="116">
        <v>65</v>
      </c>
      <c r="H30" s="116">
        <v>65</v>
      </c>
      <c r="I30" s="116">
        <v>65</v>
      </c>
      <c r="J30" s="116">
        <v>60</v>
      </c>
      <c r="K30" s="116">
        <v>60</v>
      </c>
      <c r="L30" s="116">
        <v>60</v>
      </c>
      <c r="M30" s="123"/>
    </row>
    <row r="31" spans="1:13" ht="21.75" customHeight="1">
      <c r="A31" s="114" t="s">
        <v>41</v>
      </c>
      <c r="B31" s="115" t="s">
        <v>57</v>
      </c>
      <c r="C31" s="114" t="s">
        <v>47</v>
      </c>
      <c r="D31" s="114">
        <f>SUM(E31:M31)</f>
        <v>857.2</v>
      </c>
      <c r="E31" s="116">
        <v>15.2</v>
      </c>
      <c r="F31" s="116">
        <v>146</v>
      </c>
      <c r="G31" s="116">
        <v>83</v>
      </c>
      <c r="H31" s="116">
        <v>66</v>
      </c>
      <c r="I31" s="116">
        <v>183</v>
      </c>
      <c r="J31" s="116">
        <v>76</v>
      </c>
      <c r="K31" s="116">
        <v>35</v>
      </c>
      <c r="L31" s="116">
        <v>157</v>
      </c>
      <c r="M31" s="123">
        <v>96</v>
      </c>
    </row>
    <row r="32" spans="1:13" ht="21.75" customHeight="1">
      <c r="A32" s="106" t="s">
        <v>41</v>
      </c>
      <c r="B32" s="107" t="s">
        <v>143</v>
      </c>
      <c r="C32" s="106" t="s">
        <v>45</v>
      </c>
      <c r="D32" s="108">
        <f>D31/D30%</f>
        <v>171.44</v>
      </c>
      <c r="E32" s="109">
        <f t="shared" ref="E32" si="35">E31/E30%</f>
        <v>25.333333333333332</v>
      </c>
      <c r="F32" s="109">
        <f t="shared" ref="F32" si="36">F31/F30%</f>
        <v>224.61538461538461</v>
      </c>
      <c r="G32" s="109">
        <f t="shared" ref="G32" si="37">G31/G30%</f>
        <v>127.69230769230769</v>
      </c>
      <c r="H32" s="109">
        <f t="shared" ref="H32" si="38">H31/H30%</f>
        <v>101.53846153846153</v>
      </c>
      <c r="I32" s="109">
        <f t="shared" ref="I32" si="39">I31/I30%</f>
        <v>281.53846153846155</v>
      </c>
      <c r="J32" s="109">
        <f t="shared" ref="J32" si="40">J31/J30%</f>
        <v>126.66666666666667</v>
      </c>
      <c r="K32" s="109">
        <f t="shared" ref="K32" si="41">K31/K30%</f>
        <v>58.333333333333336</v>
      </c>
      <c r="L32" s="109">
        <f t="shared" ref="L32" si="42">L31/L30%</f>
        <v>261.66666666666669</v>
      </c>
      <c r="M32" s="123"/>
    </row>
    <row r="33" spans="1:13" s="100" customFormat="1" ht="21.75" customHeight="1">
      <c r="A33" s="97">
        <v>5</v>
      </c>
      <c r="B33" s="112" t="s">
        <v>50</v>
      </c>
      <c r="C33" s="97"/>
      <c r="D33" s="97"/>
      <c r="E33" s="113"/>
      <c r="F33" s="113"/>
      <c r="G33" s="113"/>
      <c r="H33" s="113"/>
      <c r="I33" s="113"/>
      <c r="J33" s="113"/>
      <c r="K33" s="113"/>
      <c r="L33" s="113"/>
      <c r="M33" s="99"/>
    </row>
    <row r="34" spans="1:13" ht="28.5" customHeight="1">
      <c r="A34" s="114" t="s">
        <v>41</v>
      </c>
      <c r="B34" s="115" t="s">
        <v>139</v>
      </c>
      <c r="C34" s="114" t="s">
        <v>145</v>
      </c>
      <c r="D34" s="114">
        <f>SUM(E34:L34)</f>
        <v>1</v>
      </c>
      <c r="E34" s="116"/>
      <c r="F34" s="116"/>
      <c r="G34" s="116"/>
      <c r="H34" s="116"/>
      <c r="I34" s="116"/>
      <c r="J34" s="116"/>
      <c r="K34" s="116"/>
      <c r="L34" s="116">
        <v>1</v>
      </c>
      <c r="M34" s="123"/>
    </row>
    <row r="35" spans="1:13" ht="28.5" customHeight="1">
      <c r="A35" s="114" t="s">
        <v>41</v>
      </c>
      <c r="B35" s="115" t="s">
        <v>57</v>
      </c>
      <c r="C35" s="114" t="s">
        <v>145</v>
      </c>
      <c r="D35" s="114">
        <v>0</v>
      </c>
      <c r="E35" s="116"/>
      <c r="F35" s="116"/>
      <c r="G35" s="116"/>
      <c r="H35" s="116"/>
      <c r="I35" s="116"/>
      <c r="J35" s="116"/>
      <c r="K35" s="116"/>
      <c r="L35" s="116">
        <v>0</v>
      </c>
      <c r="M35" s="123"/>
    </row>
    <row r="36" spans="1:13" ht="21.75" customHeight="1">
      <c r="A36" s="106" t="s">
        <v>41</v>
      </c>
      <c r="B36" s="107" t="s">
        <v>143</v>
      </c>
      <c r="C36" s="106" t="s">
        <v>45</v>
      </c>
      <c r="D36" s="125">
        <f>D35/D34%</f>
        <v>0</v>
      </c>
      <c r="E36" s="126"/>
      <c r="F36" s="126"/>
      <c r="G36" s="126"/>
      <c r="H36" s="126"/>
      <c r="I36" s="126"/>
      <c r="J36" s="126"/>
      <c r="K36" s="126"/>
      <c r="L36" s="126">
        <f t="shared" ref="L36" si="43">L35/L34%</f>
        <v>0</v>
      </c>
      <c r="M36" s="123"/>
    </row>
    <row r="37" spans="1:13" s="100" customFormat="1" ht="53.25" customHeight="1">
      <c r="A37" s="97">
        <v>6</v>
      </c>
      <c r="B37" s="112" t="s">
        <v>150</v>
      </c>
      <c r="C37" s="97"/>
      <c r="D37" s="97"/>
      <c r="E37" s="127"/>
      <c r="F37" s="113"/>
      <c r="G37" s="113"/>
      <c r="H37" s="113"/>
      <c r="I37" s="113"/>
      <c r="J37" s="113"/>
      <c r="K37" s="113"/>
      <c r="L37" s="113"/>
      <c r="M37" s="99"/>
    </row>
    <row r="38" spans="1:13" s="100" customFormat="1" ht="21.75" customHeight="1">
      <c r="A38" s="114" t="s">
        <v>41</v>
      </c>
      <c r="B38" s="115" t="s">
        <v>139</v>
      </c>
      <c r="C38" s="114" t="s">
        <v>146</v>
      </c>
      <c r="D38" s="114">
        <f>SUM(E38:L38)</f>
        <v>7</v>
      </c>
      <c r="E38" s="127"/>
      <c r="F38" s="116">
        <v>1</v>
      </c>
      <c r="G38" s="116">
        <v>1</v>
      </c>
      <c r="H38" s="116">
        <v>1</v>
      </c>
      <c r="I38" s="116">
        <v>1</v>
      </c>
      <c r="J38" s="116">
        <v>1</v>
      </c>
      <c r="K38" s="116">
        <v>1</v>
      </c>
      <c r="L38" s="116">
        <v>1</v>
      </c>
      <c r="M38" s="99"/>
    </row>
    <row r="39" spans="1:13" s="100" customFormat="1" ht="21.75" customHeight="1">
      <c r="A39" s="114" t="s">
        <v>41</v>
      </c>
      <c r="B39" s="115" t="s">
        <v>57</v>
      </c>
      <c r="C39" s="114" t="s">
        <v>146</v>
      </c>
      <c r="D39" s="114">
        <f>SUM(E39:L39)</f>
        <v>7</v>
      </c>
      <c r="E39" s="127"/>
      <c r="F39" s="116">
        <v>1</v>
      </c>
      <c r="G39" s="116">
        <v>1</v>
      </c>
      <c r="H39" s="116">
        <v>1</v>
      </c>
      <c r="I39" s="116">
        <v>1</v>
      </c>
      <c r="J39" s="116">
        <v>1</v>
      </c>
      <c r="K39" s="116">
        <v>1</v>
      </c>
      <c r="L39" s="116">
        <v>1</v>
      </c>
      <c r="M39" s="99"/>
    </row>
    <row r="40" spans="1:13" s="100" customFormat="1" ht="21.75" customHeight="1">
      <c r="A40" s="106" t="s">
        <v>41</v>
      </c>
      <c r="B40" s="107" t="s">
        <v>143</v>
      </c>
      <c r="C40" s="106" t="s">
        <v>45</v>
      </c>
      <c r="D40" s="125">
        <f>D39/D38%</f>
        <v>99.999999999999986</v>
      </c>
      <c r="E40" s="126"/>
      <c r="F40" s="126">
        <f t="shared" ref="F40" si="44">F39/F38%</f>
        <v>100</v>
      </c>
      <c r="G40" s="126">
        <f t="shared" ref="G40" si="45">G39/G38%</f>
        <v>100</v>
      </c>
      <c r="H40" s="126">
        <f t="shared" ref="H40" si="46">H39/H38%</f>
        <v>100</v>
      </c>
      <c r="I40" s="126">
        <f t="shared" ref="I40" si="47">I39/I38%</f>
        <v>100</v>
      </c>
      <c r="J40" s="126">
        <f t="shared" ref="J40" si="48">J39/J38%</f>
        <v>100</v>
      </c>
      <c r="K40" s="126">
        <f t="shared" ref="K40" si="49">K39/K38%</f>
        <v>100</v>
      </c>
      <c r="L40" s="126">
        <f t="shared" ref="L40" si="50">L39/L38%</f>
        <v>100</v>
      </c>
      <c r="M40" s="99"/>
    </row>
    <row r="41" spans="1:13" s="100" customFormat="1" ht="36.75" customHeight="1">
      <c r="A41" s="97">
        <v>7</v>
      </c>
      <c r="B41" s="112" t="s">
        <v>151</v>
      </c>
      <c r="C41" s="97"/>
      <c r="D41" s="97"/>
      <c r="E41" s="113"/>
      <c r="F41" s="113"/>
      <c r="G41" s="113"/>
      <c r="H41" s="113"/>
      <c r="I41" s="113"/>
      <c r="J41" s="113"/>
      <c r="K41" s="113"/>
      <c r="L41" s="113"/>
      <c r="M41" s="99"/>
    </row>
    <row r="42" spans="1:13" s="100" customFormat="1" ht="21.75" customHeight="1">
      <c r="A42" s="114" t="s">
        <v>41</v>
      </c>
      <c r="B42" s="115" t="s">
        <v>139</v>
      </c>
      <c r="C42" s="114" t="s">
        <v>147</v>
      </c>
      <c r="D42" s="114">
        <v>1</v>
      </c>
      <c r="E42" s="116"/>
      <c r="F42" s="116"/>
      <c r="G42" s="116"/>
      <c r="H42" s="116"/>
      <c r="I42" s="116"/>
      <c r="J42" s="116"/>
      <c r="K42" s="116"/>
      <c r="L42" s="116"/>
      <c r="M42" s="99"/>
    </row>
    <row r="43" spans="1:13" s="100" customFormat="1" ht="21.75" customHeight="1">
      <c r="A43" s="114" t="s">
        <v>41</v>
      </c>
      <c r="B43" s="115" t="s">
        <v>57</v>
      </c>
      <c r="C43" s="114" t="s">
        <v>147</v>
      </c>
      <c r="D43" s="114">
        <f>SUM(E43:L43)</f>
        <v>0</v>
      </c>
      <c r="E43" s="116"/>
      <c r="F43" s="116"/>
      <c r="G43" s="116"/>
      <c r="H43" s="116"/>
      <c r="I43" s="116"/>
      <c r="J43" s="116"/>
      <c r="K43" s="116"/>
      <c r="L43" s="116"/>
      <c r="M43" s="99"/>
    </row>
    <row r="44" spans="1:13" s="100" customFormat="1" ht="21.75" customHeight="1">
      <c r="A44" s="106" t="s">
        <v>41</v>
      </c>
      <c r="B44" s="107" t="s">
        <v>143</v>
      </c>
      <c r="C44" s="106" t="s">
        <v>45</v>
      </c>
      <c r="D44" s="125">
        <f>D43/D42%</f>
        <v>0</v>
      </c>
      <c r="E44" s="109"/>
      <c r="F44" s="109"/>
      <c r="G44" s="109"/>
      <c r="H44" s="109"/>
      <c r="I44" s="109"/>
      <c r="J44" s="109"/>
      <c r="K44" s="109"/>
      <c r="L44" s="109"/>
      <c r="M44" s="99"/>
    </row>
    <row r="45" spans="1:13" s="100" customFormat="1" ht="37.5" customHeight="1">
      <c r="A45" s="97">
        <v>8</v>
      </c>
      <c r="B45" s="112" t="s">
        <v>152</v>
      </c>
      <c r="C45" s="97"/>
      <c r="D45" s="97"/>
      <c r="E45" s="113"/>
      <c r="F45" s="113"/>
      <c r="G45" s="113"/>
      <c r="H45" s="113"/>
      <c r="I45" s="113"/>
      <c r="J45" s="113"/>
      <c r="K45" s="113"/>
      <c r="L45" s="113"/>
      <c r="M45" s="99"/>
    </row>
    <row r="46" spans="1:13" s="100" customFormat="1" ht="21.75" customHeight="1">
      <c r="A46" s="114" t="s">
        <v>41</v>
      </c>
      <c r="B46" s="115" t="s">
        <v>139</v>
      </c>
      <c r="C46" s="114" t="s">
        <v>148</v>
      </c>
      <c r="D46" s="128" t="s">
        <v>58</v>
      </c>
      <c r="E46" s="116"/>
      <c r="F46" s="116"/>
      <c r="G46" s="116"/>
      <c r="H46" s="116"/>
      <c r="I46" s="116"/>
      <c r="J46" s="116"/>
      <c r="K46" s="116"/>
      <c r="L46" s="116"/>
      <c r="M46" s="99"/>
    </row>
    <row r="47" spans="1:13" s="100" customFormat="1" ht="21.75" customHeight="1">
      <c r="A47" s="114" t="s">
        <v>41</v>
      </c>
      <c r="B47" s="115" t="s">
        <v>57</v>
      </c>
      <c r="C47" s="114" t="s">
        <v>148</v>
      </c>
      <c r="D47" s="114">
        <f>SUM(E47:L47)</f>
        <v>4</v>
      </c>
      <c r="E47" s="116"/>
      <c r="F47" s="116"/>
      <c r="G47" s="116"/>
      <c r="H47" s="116"/>
      <c r="I47" s="116">
        <v>3</v>
      </c>
      <c r="J47" s="116"/>
      <c r="K47" s="116">
        <v>1</v>
      </c>
      <c r="L47" s="116"/>
      <c r="M47" s="99"/>
    </row>
    <row r="48" spans="1:13" s="100" customFormat="1" ht="21.75" customHeight="1">
      <c r="A48" s="106" t="s">
        <v>41</v>
      </c>
      <c r="B48" s="107" t="s">
        <v>143</v>
      </c>
      <c r="C48" s="106" t="s">
        <v>45</v>
      </c>
      <c r="D48" s="129">
        <v>400</v>
      </c>
      <c r="E48" s="109"/>
      <c r="F48" s="109"/>
      <c r="G48" s="109"/>
      <c r="H48" s="109"/>
      <c r="I48" s="109"/>
      <c r="J48" s="109"/>
      <c r="K48" s="109"/>
      <c r="L48" s="109"/>
      <c r="M48" s="99"/>
    </row>
    <row r="49" spans="1:16" s="100" customFormat="1" ht="21.75" customHeight="1">
      <c r="A49" s="97">
        <v>9</v>
      </c>
      <c r="B49" s="112" t="s">
        <v>144</v>
      </c>
      <c r="C49" s="97"/>
      <c r="D49" s="97"/>
      <c r="E49" s="214"/>
      <c r="F49" s="214"/>
      <c r="G49" s="214"/>
      <c r="H49" s="214"/>
      <c r="I49" s="214"/>
      <c r="J49" s="113"/>
      <c r="K49" s="113"/>
      <c r="L49" s="113"/>
      <c r="M49" s="99"/>
    </row>
    <row r="50" spans="1:16" ht="21.75" customHeight="1">
      <c r="A50" s="114" t="s">
        <v>41</v>
      </c>
      <c r="B50" s="115" t="s">
        <v>139</v>
      </c>
      <c r="C50" s="114" t="s">
        <v>149</v>
      </c>
      <c r="D50" s="114">
        <v>150</v>
      </c>
      <c r="E50" s="215"/>
      <c r="F50" s="215"/>
      <c r="G50" s="215"/>
      <c r="H50" s="215"/>
      <c r="I50" s="215"/>
      <c r="J50" s="215"/>
      <c r="K50" s="215"/>
      <c r="L50" s="215"/>
      <c r="M50" s="123"/>
    </row>
    <row r="51" spans="1:16" ht="21.75" customHeight="1">
      <c r="A51" s="114" t="s">
        <v>41</v>
      </c>
      <c r="B51" s="115" t="s">
        <v>57</v>
      </c>
      <c r="C51" s="114" t="s">
        <v>149</v>
      </c>
      <c r="D51" s="220">
        <v>286.05</v>
      </c>
      <c r="E51" s="216"/>
      <c r="F51" s="221">
        <v>65.38</v>
      </c>
      <c r="G51" s="221">
        <v>196.4</v>
      </c>
      <c r="H51" s="221"/>
      <c r="I51" s="221">
        <v>2</v>
      </c>
      <c r="J51" s="221">
        <v>14.41</v>
      </c>
      <c r="K51" s="221">
        <v>3.86</v>
      </c>
      <c r="L51" s="221">
        <v>4</v>
      </c>
      <c r="M51" s="123"/>
      <c r="O51" s="217"/>
      <c r="P51" s="218"/>
    </row>
    <row r="52" spans="1:16" ht="21.75" customHeight="1">
      <c r="A52" s="106" t="s">
        <v>41</v>
      </c>
      <c r="B52" s="107" t="s">
        <v>143</v>
      </c>
      <c r="C52" s="106" t="s">
        <v>45</v>
      </c>
      <c r="D52" s="108">
        <f>D51/D50%</f>
        <v>190.70000000000002</v>
      </c>
      <c r="E52" s="219"/>
      <c r="F52" s="219"/>
      <c r="G52" s="219"/>
      <c r="H52" s="219"/>
      <c r="I52" s="219"/>
      <c r="J52" s="219"/>
      <c r="K52" s="219"/>
      <c r="L52" s="219"/>
      <c r="M52" s="123"/>
    </row>
  </sheetData>
  <mergeCells count="8">
    <mergeCell ref="A2:A4"/>
    <mergeCell ref="E3:L3"/>
    <mergeCell ref="D3:D4"/>
    <mergeCell ref="A1:M1"/>
    <mergeCell ref="D2:M2"/>
    <mergeCell ref="M3:M4"/>
    <mergeCell ref="C2:C4"/>
    <mergeCell ref="B2:B4"/>
  </mergeCells>
  <pageMargins left="0.3" right="0.2" top="0.3" bottom="0.2" header="0.196850393700787" footer="0.196850393700787"/>
  <pageSetup paperSize="9" orientation="landscape" r:id="rId1"/>
  <headerFooter differentFirst="1">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O16"/>
  <sheetViews>
    <sheetView topLeftCell="A13" workbookViewId="0">
      <selection activeCell="N4" sqref="N4"/>
    </sheetView>
  </sheetViews>
  <sheetFormatPr defaultRowHeight="12.75"/>
  <cols>
    <col min="1" max="1" width="5.75" style="61" customWidth="1"/>
    <col min="2" max="2" width="18" style="50" customWidth="1"/>
    <col min="3" max="3" width="10.375" style="62" customWidth="1"/>
    <col min="4" max="4" width="8.5" style="50" customWidth="1"/>
    <col min="5" max="6" width="8.75" style="50" customWidth="1"/>
    <col min="7" max="7" width="9.25" style="50" customWidth="1"/>
    <col min="8" max="8" width="8.625" style="50" customWidth="1"/>
    <col min="9" max="9" width="9.75" style="62" customWidth="1"/>
    <col min="10" max="11" width="8.5" style="50" customWidth="1"/>
    <col min="12" max="12" width="8.625" style="50" customWidth="1"/>
    <col min="13" max="14" width="8.875" style="50" customWidth="1"/>
    <col min="15" max="15" width="7.875" style="50" customWidth="1"/>
    <col min="16" max="255" width="9" style="50"/>
    <col min="256" max="256" width="5.25" style="50" customWidth="1"/>
    <col min="257" max="257" width="33.625" style="50" customWidth="1"/>
    <col min="258" max="259" width="6.875" style="50" customWidth="1"/>
    <col min="260" max="260" width="8.75" style="50" customWidth="1"/>
    <col min="261" max="261" width="6.875" style="50" customWidth="1"/>
    <col min="262" max="262" width="8.375" style="50" customWidth="1"/>
    <col min="263" max="269" width="6.875" style="50" customWidth="1"/>
    <col min="270" max="270" width="10.75" style="50" customWidth="1"/>
    <col min="271" max="511" width="9" style="50"/>
    <col min="512" max="512" width="5.25" style="50" customWidth="1"/>
    <col min="513" max="513" width="33.625" style="50" customWidth="1"/>
    <col min="514" max="515" width="6.875" style="50" customWidth="1"/>
    <col min="516" max="516" width="8.75" style="50" customWidth="1"/>
    <col min="517" max="517" width="6.875" style="50" customWidth="1"/>
    <col min="518" max="518" width="8.375" style="50" customWidth="1"/>
    <col min="519" max="525" width="6.875" style="50" customWidth="1"/>
    <col min="526" max="526" width="10.75" style="50" customWidth="1"/>
    <col min="527" max="767" width="9" style="50"/>
    <col min="768" max="768" width="5.25" style="50" customWidth="1"/>
    <col min="769" max="769" width="33.625" style="50" customWidth="1"/>
    <col min="770" max="771" width="6.875" style="50" customWidth="1"/>
    <col min="772" max="772" width="8.75" style="50" customWidth="1"/>
    <col min="773" max="773" width="6.875" style="50" customWidth="1"/>
    <col min="774" max="774" width="8.375" style="50" customWidth="1"/>
    <col min="775" max="781" width="6.875" style="50" customWidth="1"/>
    <col min="782" max="782" width="10.75" style="50" customWidth="1"/>
    <col min="783" max="1023" width="9" style="50"/>
    <col min="1024" max="1024" width="5.25" style="50" customWidth="1"/>
    <col min="1025" max="1025" width="33.625" style="50" customWidth="1"/>
    <col min="1026" max="1027" width="6.875" style="50" customWidth="1"/>
    <col min="1028" max="1028" width="8.75" style="50" customWidth="1"/>
    <col min="1029" max="1029" width="6.875" style="50" customWidth="1"/>
    <col min="1030" max="1030" width="8.375" style="50" customWidth="1"/>
    <col min="1031" max="1037" width="6.875" style="50" customWidth="1"/>
    <col min="1038" max="1038" width="10.75" style="50" customWidth="1"/>
    <col min="1039" max="1279" width="9" style="50"/>
    <col min="1280" max="1280" width="5.25" style="50" customWidth="1"/>
    <col min="1281" max="1281" width="33.625" style="50" customWidth="1"/>
    <col min="1282" max="1283" width="6.875" style="50" customWidth="1"/>
    <col min="1284" max="1284" width="8.75" style="50" customWidth="1"/>
    <col min="1285" max="1285" width="6.875" style="50" customWidth="1"/>
    <col min="1286" max="1286" width="8.375" style="50" customWidth="1"/>
    <col min="1287" max="1293" width="6.875" style="50" customWidth="1"/>
    <col min="1294" max="1294" width="10.75" style="50" customWidth="1"/>
    <col min="1295" max="1535" width="9" style="50"/>
    <col min="1536" max="1536" width="5.25" style="50" customWidth="1"/>
    <col min="1537" max="1537" width="33.625" style="50" customWidth="1"/>
    <col min="1538" max="1539" width="6.875" style="50" customWidth="1"/>
    <col min="1540" max="1540" width="8.75" style="50" customWidth="1"/>
    <col min="1541" max="1541" width="6.875" style="50" customWidth="1"/>
    <col min="1542" max="1542" width="8.375" style="50" customWidth="1"/>
    <col min="1543" max="1549" width="6.875" style="50" customWidth="1"/>
    <col min="1550" max="1550" width="10.75" style="50" customWidth="1"/>
    <col min="1551" max="1791" width="9" style="50"/>
    <col min="1792" max="1792" width="5.25" style="50" customWidth="1"/>
    <col min="1793" max="1793" width="33.625" style="50" customWidth="1"/>
    <col min="1794" max="1795" width="6.875" style="50" customWidth="1"/>
    <col min="1796" max="1796" width="8.75" style="50" customWidth="1"/>
    <col min="1797" max="1797" width="6.875" style="50" customWidth="1"/>
    <col min="1798" max="1798" width="8.375" style="50" customWidth="1"/>
    <col min="1799" max="1805" width="6.875" style="50" customWidth="1"/>
    <col min="1806" max="1806" width="10.75" style="50" customWidth="1"/>
    <col min="1807" max="2047" width="9" style="50"/>
    <col min="2048" max="2048" width="5.25" style="50" customWidth="1"/>
    <col min="2049" max="2049" width="33.625" style="50" customWidth="1"/>
    <col min="2050" max="2051" width="6.875" style="50" customWidth="1"/>
    <col min="2052" max="2052" width="8.75" style="50" customWidth="1"/>
    <col min="2053" max="2053" width="6.875" style="50" customWidth="1"/>
    <col min="2054" max="2054" width="8.375" style="50" customWidth="1"/>
    <col min="2055" max="2061" width="6.875" style="50" customWidth="1"/>
    <col min="2062" max="2062" width="10.75" style="50" customWidth="1"/>
    <col min="2063" max="2303" width="9" style="50"/>
    <col min="2304" max="2304" width="5.25" style="50" customWidth="1"/>
    <col min="2305" max="2305" width="33.625" style="50" customWidth="1"/>
    <col min="2306" max="2307" width="6.875" style="50" customWidth="1"/>
    <col min="2308" max="2308" width="8.75" style="50" customWidth="1"/>
    <col min="2309" max="2309" width="6.875" style="50" customWidth="1"/>
    <col min="2310" max="2310" width="8.375" style="50" customWidth="1"/>
    <col min="2311" max="2317" width="6.875" style="50" customWidth="1"/>
    <col min="2318" max="2318" width="10.75" style="50" customWidth="1"/>
    <col min="2319" max="2559" width="9" style="50"/>
    <col min="2560" max="2560" width="5.25" style="50" customWidth="1"/>
    <col min="2561" max="2561" width="33.625" style="50" customWidth="1"/>
    <col min="2562" max="2563" width="6.875" style="50" customWidth="1"/>
    <col min="2564" max="2564" width="8.75" style="50" customWidth="1"/>
    <col min="2565" max="2565" width="6.875" style="50" customWidth="1"/>
    <col min="2566" max="2566" width="8.375" style="50" customWidth="1"/>
    <col min="2567" max="2573" width="6.875" style="50" customWidth="1"/>
    <col min="2574" max="2574" width="10.75" style="50" customWidth="1"/>
    <col min="2575" max="2815" width="9" style="50"/>
    <col min="2816" max="2816" width="5.25" style="50" customWidth="1"/>
    <col min="2817" max="2817" width="33.625" style="50" customWidth="1"/>
    <col min="2818" max="2819" width="6.875" style="50" customWidth="1"/>
    <col min="2820" max="2820" width="8.75" style="50" customWidth="1"/>
    <col min="2821" max="2821" width="6.875" style="50" customWidth="1"/>
    <col min="2822" max="2822" width="8.375" style="50" customWidth="1"/>
    <col min="2823" max="2829" width="6.875" style="50" customWidth="1"/>
    <col min="2830" max="2830" width="10.75" style="50" customWidth="1"/>
    <col min="2831" max="3071" width="9" style="50"/>
    <col min="3072" max="3072" width="5.25" style="50" customWidth="1"/>
    <col min="3073" max="3073" width="33.625" style="50" customWidth="1"/>
    <col min="3074" max="3075" width="6.875" style="50" customWidth="1"/>
    <col min="3076" max="3076" width="8.75" style="50" customWidth="1"/>
    <col min="3077" max="3077" width="6.875" style="50" customWidth="1"/>
    <col min="3078" max="3078" width="8.375" style="50" customWidth="1"/>
    <col min="3079" max="3085" width="6.875" style="50" customWidth="1"/>
    <col min="3086" max="3086" width="10.75" style="50" customWidth="1"/>
    <col min="3087" max="3327" width="9" style="50"/>
    <col min="3328" max="3328" width="5.25" style="50" customWidth="1"/>
    <col min="3329" max="3329" width="33.625" style="50" customWidth="1"/>
    <col min="3330" max="3331" width="6.875" style="50" customWidth="1"/>
    <col min="3332" max="3332" width="8.75" style="50" customWidth="1"/>
    <col min="3333" max="3333" width="6.875" style="50" customWidth="1"/>
    <col min="3334" max="3334" width="8.375" style="50" customWidth="1"/>
    <col min="3335" max="3341" width="6.875" style="50" customWidth="1"/>
    <col min="3342" max="3342" width="10.75" style="50" customWidth="1"/>
    <col min="3343" max="3583" width="9" style="50"/>
    <col min="3584" max="3584" width="5.25" style="50" customWidth="1"/>
    <col min="3585" max="3585" width="33.625" style="50" customWidth="1"/>
    <col min="3586" max="3587" width="6.875" style="50" customWidth="1"/>
    <col min="3588" max="3588" width="8.75" style="50" customWidth="1"/>
    <col min="3589" max="3589" width="6.875" style="50" customWidth="1"/>
    <col min="3590" max="3590" width="8.375" style="50" customWidth="1"/>
    <col min="3591" max="3597" width="6.875" style="50" customWidth="1"/>
    <col min="3598" max="3598" width="10.75" style="50" customWidth="1"/>
    <col min="3599" max="3839" width="9" style="50"/>
    <col min="3840" max="3840" width="5.25" style="50" customWidth="1"/>
    <col min="3841" max="3841" width="33.625" style="50" customWidth="1"/>
    <col min="3842" max="3843" width="6.875" style="50" customWidth="1"/>
    <col min="3844" max="3844" width="8.75" style="50" customWidth="1"/>
    <col min="3845" max="3845" width="6.875" style="50" customWidth="1"/>
    <col min="3846" max="3846" width="8.375" style="50" customWidth="1"/>
    <col min="3847" max="3853" width="6.875" style="50" customWidth="1"/>
    <col min="3854" max="3854" width="10.75" style="50" customWidth="1"/>
    <col min="3855" max="4095" width="9" style="50"/>
    <col min="4096" max="4096" width="5.25" style="50" customWidth="1"/>
    <col min="4097" max="4097" width="33.625" style="50" customWidth="1"/>
    <col min="4098" max="4099" width="6.875" style="50" customWidth="1"/>
    <col min="4100" max="4100" width="8.75" style="50" customWidth="1"/>
    <col min="4101" max="4101" width="6.875" style="50" customWidth="1"/>
    <col min="4102" max="4102" width="8.375" style="50" customWidth="1"/>
    <col min="4103" max="4109" width="6.875" style="50" customWidth="1"/>
    <col min="4110" max="4110" width="10.75" style="50" customWidth="1"/>
    <col min="4111" max="4351" width="9" style="50"/>
    <col min="4352" max="4352" width="5.25" style="50" customWidth="1"/>
    <col min="4353" max="4353" width="33.625" style="50" customWidth="1"/>
    <col min="4354" max="4355" width="6.875" style="50" customWidth="1"/>
    <col min="4356" max="4356" width="8.75" style="50" customWidth="1"/>
    <col min="4357" max="4357" width="6.875" style="50" customWidth="1"/>
    <col min="4358" max="4358" width="8.375" style="50" customWidth="1"/>
    <col min="4359" max="4365" width="6.875" style="50" customWidth="1"/>
    <col min="4366" max="4366" width="10.75" style="50" customWidth="1"/>
    <col min="4367" max="4607" width="9" style="50"/>
    <col min="4608" max="4608" width="5.25" style="50" customWidth="1"/>
    <col min="4609" max="4609" width="33.625" style="50" customWidth="1"/>
    <col min="4610" max="4611" width="6.875" style="50" customWidth="1"/>
    <col min="4612" max="4612" width="8.75" style="50" customWidth="1"/>
    <col min="4613" max="4613" width="6.875" style="50" customWidth="1"/>
    <col min="4614" max="4614" width="8.375" style="50" customWidth="1"/>
    <col min="4615" max="4621" width="6.875" style="50" customWidth="1"/>
    <col min="4622" max="4622" width="10.75" style="50" customWidth="1"/>
    <col min="4623" max="4863" width="9" style="50"/>
    <col min="4864" max="4864" width="5.25" style="50" customWidth="1"/>
    <col min="4865" max="4865" width="33.625" style="50" customWidth="1"/>
    <col min="4866" max="4867" width="6.875" style="50" customWidth="1"/>
    <col min="4868" max="4868" width="8.75" style="50" customWidth="1"/>
    <col min="4869" max="4869" width="6.875" style="50" customWidth="1"/>
    <col min="4870" max="4870" width="8.375" style="50" customWidth="1"/>
    <col min="4871" max="4877" width="6.875" style="50" customWidth="1"/>
    <col min="4878" max="4878" width="10.75" style="50" customWidth="1"/>
    <col min="4879" max="5119" width="9" style="50"/>
    <col min="5120" max="5120" width="5.25" style="50" customWidth="1"/>
    <col min="5121" max="5121" width="33.625" style="50" customWidth="1"/>
    <col min="5122" max="5123" width="6.875" style="50" customWidth="1"/>
    <col min="5124" max="5124" width="8.75" style="50" customWidth="1"/>
    <col min="5125" max="5125" width="6.875" style="50" customWidth="1"/>
    <col min="5126" max="5126" width="8.375" style="50" customWidth="1"/>
    <col min="5127" max="5133" width="6.875" style="50" customWidth="1"/>
    <col min="5134" max="5134" width="10.75" style="50" customWidth="1"/>
    <col min="5135" max="5375" width="9" style="50"/>
    <col min="5376" max="5376" width="5.25" style="50" customWidth="1"/>
    <col min="5377" max="5377" width="33.625" style="50" customWidth="1"/>
    <col min="5378" max="5379" width="6.875" style="50" customWidth="1"/>
    <col min="5380" max="5380" width="8.75" style="50" customWidth="1"/>
    <col min="5381" max="5381" width="6.875" style="50" customWidth="1"/>
    <col min="5382" max="5382" width="8.375" style="50" customWidth="1"/>
    <col min="5383" max="5389" width="6.875" style="50" customWidth="1"/>
    <col min="5390" max="5390" width="10.75" style="50" customWidth="1"/>
    <col min="5391" max="5631" width="9" style="50"/>
    <col min="5632" max="5632" width="5.25" style="50" customWidth="1"/>
    <col min="5633" max="5633" width="33.625" style="50" customWidth="1"/>
    <col min="5634" max="5635" width="6.875" style="50" customWidth="1"/>
    <col min="5636" max="5636" width="8.75" style="50" customWidth="1"/>
    <col min="5637" max="5637" width="6.875" style="50" customWidth="1"/>
    <col min="5638" max="5638" width="8.375" style="50" customWidth="1"/>
    <col min="5639" max="5645" width="6.875" style="50" customWidth="1"/>
    <col min="5646" max="5646" width="10.75" style="50" customWidth="1"/>
    <col min="5647" max="5887" width="9" style="50"/>
    <col min="5888" max="5888" width="5.25" style="50" customWidth="1"/>
    <col min="5889" max="5889" width="33.625" style="50" customWidth="1"/>
    <col min="5890" max="5891" width="6.875" style="50" customWidth="1"/>
    <col min="5892" max="5892" width="8.75" style="50" customWidth="1"/>
    <col min="5893" max="5893" width="6.875" style="50" customWidth="1"/>
    <col min="5894" max="5894" width="8.375" style="50" customWidth="1"/>
    <col min="5895" max="5901" width="6.875" style="50" customWidth="1"/>
    <col min="5902" max="5902" width="10.75" style="50" customWidth="1"/>
    <col min="5903" max="6143" width="9" style="50"/>
    <col min="6144" max="6144" width="5.25" style="50" customWidth="1"/>
    <col min="6145" max="6145" width="33.625" style="50" customWidth="1"/>
    <col min="6146" max="6147" width="6.875" style="50" customWidth="1"/>
    <col min="6148" max="6148" width="8.75" style="50" customWidth="1"/>
    <col min="6149" max="6149" width="6.875" style="50" customWidth="1"/>
    <col min="6150" max="6150" width="8.375" style="50" customWidth="1"/>
    <col min="6151" max="6157" width="6.875" style="50" customWidth="1"/>
    <col min="6158" max="6158" width="10.75" style="50" customWidth="1"/>
    <col min="6159" max="6399" width="9" style="50"/>
    <col min="6400" max="6400" width="5.25" style="50" customWidth="1"/>
    <col min="6401" max="6401" width="33.625" style="50" customWidth="1"/>
    <col min="6402" max="6403" width="6.875" style="50" customWidth="1"/>
    <col min="6404" max="6404" width="8.75" style="50" customWidth="1"/>
    <col min="6405" max="6405" width="6.875" style="50" customWidth="1"/>
    <col min="6406" max="6406" width="8.375" style="50" customWidth="1"/>
    <col min="6407" max="6413" width="6.875" style="50" customWidth="1"/>
    <col min="6414" max="6414" width="10.75" style="50" customWidth="1"/>
    <col min="6415" max="6655" width="9" style="50"/>
    <col min="6656" max="6656" width="5.25" style="50" customWidth="1"/>
    <col min="6657" max="6657" width="33.625" style="50" customWidth="1"/>
    <col min="6658" max="6659" width="6.875" style="50" customWidth="1"/>
    <col min="6660" max="6660" width="8.75" style="50" customWidth="1"/>
    <col min="6661" max="6661" width="6.875" style="50" customWidth="1"/>
    <col min="6662" max="6662" width="8.375" style="50" customWidth="1"/>
    <col min="6663" max="6669" width="6.875" style="50" customWidth="1"/>
    <col min="6670" max="6670" width="10.75" style="50" customWidth="1"/>
    <col min="6671" max="6911" width="9" style="50"/>
    <col min="6912" max="6912" width="5.25" style="50" customWidth="1"/>
    <col min="6913" max="6913" width="33.625" style="50" customWidth="1"/>
    <col min="6914" max="6915" width="6.875" style="50" customWidth="1"/>
    <col min="6916" max="6916" width="8.75" style="50" customWidth="1"/>
    <col min="6917" max="6917" width="6.875" style="50" customWidth="1"/>
    <col min="6918" max="6918" width="8.375" style="50" customWidth="1"/>
    <col min="6919" max="6925" width="6.875" style="50" customWidth="1"/>
    <col min="6926" max="6926" width="10.75" style="50" customWidth="1"/>
    <col min="6927" max="7167" width="9" style="50"/>
    <col min="7168" max="7168" width="5.25" style="50" customWidth="1"/>
    <col min="7169" max="7169" width="33.625" style="50" customWidth="1"/>
    <col min="7170" max="7171" width="6.875" style="50" customWidth="1"/>
    <col min="7172" max="7172" width="8.75" style="50" customWidth="1"/>
    <col min="7173" max="7173" width="6.875" style="50" customWidth="1"/>
    <col min="7174" max="7174" width="8.375" style="50" customWidth="1"/>
    <col min="7175" max="7181" width="6.875" style="50" customWidth="1"/>
    <col min="7182" max="7182" width="10.75" style="50" customWidth="1"/>
    <col min="7183" max="7423" width="9" style="50"/>
    <col min="7424" max="7424" width="5.25" style="50" customWidth="1"/>
    <col min="7425" max="7425" width="33.625" style="50" customWidth="1"/>
    <col min="7426" max="7427" width="6.875" style="50" customWidth="1"/>
    <col min="7428" max="7428" width="8.75" style="50" customWidth="1"/>
    <col min="7429" max="7429" width="6.875" style="50" customWidth="1"/>
    <col min="7430" max="7430" width="8.375" style="50" customWidth="1"/>
    <col min="7431" max="7437" width="6.875" style="50" customWidth="1"/>
    <col min="7438" max="7438" width="10.75" style="50" customWidth="1"/>
    <col min="7439" max="7679" width="9" style="50"/>
    <col min="7680" max="7680" width="5.25" style="50" customWidth="1"/>
    <col min="7681" max="7681" width="33.625" style="50" customWidth="1"/>
    <col min="7682" max="7683" width="6.875" style="50" customWidth="1"/>
    <col min="7684" max="7684" width="8.75" style="50" customWidth="1"/>
    <col min="7685" max="7685" width="6.875" style="50" customWidth="1"/>
    <col min="7686" max="7686" width="8.375" style="50" customWidth="1"/>
    <col min="7687" max="7693" width="6.875" style="50" customWidth="1"/>
    <col min="7694" max="7694" width="10.75" style="50" customWidth="1"/>
    <col min="7695" max="7935" width="9" style="50"/>
    <col min="7936" max="7936" width="5.25" style="50" customWidth="1"/>
    <col min="7937" max="7937" width="33.625" style="50" customWidth="1"/>
    <col min="7938" max="7939" width="6.875" style="50" customWidth="1"/>
    <col min="7940" max="7940" width="8.75" style="50" customWidth="1"/>
    <col min="7941" max="7941" width="6.875" style="50" customWidth="1"/>
    <col min="7942" max="7942" width="8.375" style="50" customWidth="1"/>
    <col min="7943" max="7949" width="6.875" style="50" customWidth="1"/>
    <col min="7950" max="7950" width="10.75" style="50" customWidth="1"/>
    <col min="7951" max="8191" width="9" style="50"/>
    <col min="8192" max="8192" width="5.25" style="50" customWidth="1"/>
    <col min="8193" max="8193" width="33.625" style="50" customWidth="1"/>
    <col min="8194" max="8195" width="6.875" style="50" customWidth="1"/>
    <col min="8196" max="8196" width="8.75" style="50" customWidth="1"/>
    <col min="8197" max="8197" width="6.875" style="50" customWidth="1"/>
    <col min="8198" max="8198" width="8.375" style="50" customWidth="1"/>
    <col min="8199" max="8205" width="6.875" style="50" customWidth="1"/>
    <col min="8206" max="8206" width="10.75" style="50" customWidth="1"/>
    <col min="8207" max="8447" width="9" style="50"/>
    <col min="8448" max="8448" width="5.25" style="50" customWidth="1"/>
    <col min="8449" max="8449" width="33.625" style="50" customWidth="1"/>
    <col min="8450" max="8451" width="6.875" style="50" customWidth="1"/>
    <col min="8452" max="8452" width="8.75" style="50" customWidth="1"/>
    <col min="8453" max="8453" width="6.875" style="50" customWidth="1"/>
    <col min="8454" max="8454" width="8.375" style="50" customWidth="1"/>
    <col min="8455" max="8461" width="6.875" style="50" customWidth="1"/>
    <col min="8462" max="8462" width="10.75" style="50" customWidth="1"/>
    <col min="8463" max="8703" width="9" style="50"/>
    <col min="8704" max="8704" width="5.25" style="50" customWidth="1"/>
    <col min="8705" max="8705" width="33.625" style="50" customWidth="1"/>
    <col min="8706" max="8707" width="6.875" style="50" customWidth="1"/>
    <col min="8708" max="8708" width="8.75" style="50" customWidth="1"/>
    <col min="8709" max="8709" width="6.875" style="50" customWidth="1"/>
    <col min="8710" max="8710" width="8.375" style="50" customWidth="1"/>
    <col min="8711" max="8717" width="6.875" style="50" customWidth="1"/>
    <col min="8718" max="8718" width="10.75" style="50" customWidth="1"/>
    <col min="8719" max="8959" width="9" style="50"/>
    <col min="8960" max="8960" width="5.25" style="50" customWidth="1"/>
    <col min="8961" max="8961" width="33.625" style="50" customWidth="1"/>
    <col min="8962" max="8963" width="6.875" style="50" customWidth="1"/>
    <col min="8964" max="8964" width="8.75" style="50" customWidth="1"/>
    <col min="8965" max="8965" width="6.875" style="50" customWidth="1"/>
    <col min="8966" max="8966" width="8.375" style="50" customWidth="1"/>
    <col min="8967" max="8973" width="6.875" style="50" customWidth="1"/>
    <col min="8974" max="8974" width="10.75" style="50" customWidth="1"/>
    <col min="8975" max="9215" width="9" style="50"/>
    <col min="9216" max="9216" width="5.25" style="50" customWidth="1"/>
    <col min="9217" max="9217" width="33.625" style="50" customWidth="1"/>
    <col min="9218" max="9219" width="6.875" style="50" customWidth="1"/>
    <col min="9220" max="9220" width="8.75" style="50" customWidth="1"/>
    <col min="9221" max="9221" width="6.875" style="50" customWidth="1"/>
    <col min="9222" max="9222" width="8.375" style="50" customWidth="1"/>
    <col min="9223" max="9229" width="6.875" style="50" customWidth="1"/>
    <col min="9230" max="9230" width="10.75" style="50" customWidth="1"/>
    <col min="9231" max="9471" width="9" style="50"/>
    <col min="9472" max="9472" width="5.25" style="50" customWidth="1"/>
    <col min="9473" max="9473" width="33.625" style="50" customWidth="1"/>
    <col min="9474" max="9475" width="6.875" style="50" customWidth="1"/>
    <col min="9476" max="9476" width="8.75" style="50" customWidth="1"/>
    <col min="9477" max="9477" width="6.875" style="50" customWidth="1"/>
    <col min="9478" max="9478" width="8.375" style="50" customWidth="1"/>
    <col min="9479" max="9485" width="6.875" style="50" customWidth="1"/>
    <col min="9486" max="9486" width="10.75" style="50" customWidth="1"/>
    <col min="9487" max="9727" width="9" style="50"/>
    <col min="9728" max="9728" width="5.25" style="50" customWidth="1"/>
    <col min="9729" max="9729" width="33.625" style="50" customWidth="1"/>
    <col min="9730" max="9731" width="6.875" style="50" customWidth="1"/>
    <col min="9732" max="9732" width="8.75" style="50" customWidth="1"/>
    <col min="9733" max="9733" width="6.875" style="50" customWidth="1"/>
    <col min="9734" max="9734" width="8.375" style="50" customWidth="1"/>
    <col min="9735" max="9741" width="6.875" style="50" customWidth="1"/>
    <col min="9742" max="9742" width="10.75" style="50" customWidth="1"/>
    <col min="9743" max="9983" width="9" style="50"/>
    <col min="9984" max="9984" width="5.25" style="50" customWidth="1"/>
    <col min="9985" max="9985" width="33.625" style="50" customWidth="1"/>
    <col min="9986" max="9987" width="6.875" style="50" customWidth="1"/>
    <col min="9988" max="9988" width="8.75" style="50" customWidth="1"/>
    <col min="9989" max="9989" width="6.875" style="50" customWidth="1"/>
    <col min="9990" max="9990" width="8.375" style="50" customWidth="1"/>
    <col min="9991" max="9997" width="6.875" style="50" customWidth="1"/>
    <col min="9998" max="9998" width="10.75" style="50" customWidth="1"/>
    <col min="9999" max="10239" width="9" style="50"/>
    <col min="10240" max="10240" width="5.25" style="50" customWidth="1"/>
    <col min="10241" max="10241" width="33.625" style="50" customWidth="1"/>
    <col min="10242" max="10243" width="6.875" style="50" customWidth="1"/>
    <col min="10244" max="10244" width="8.75" style="50" customWidth="1"/>
    <col min="10245" max="10245" width="6.875" style="50" customWidth="1"/>
    <col min="10246" max="10246" width="8.375" style="50" customWidth="1"/>
    <col min="10247" max="10253" width="6.875" style="50" customWidth="1"/>
    <col min="10254" max="10254" width="10.75" style="50" customWidth="1"/>
    <col min="10255" max="10495" width="9" style="50"/>
    <col min="10496" max="10496" width="5.25" style="50" customWidth="1"/>
    <col min="10497" max="10497" width="33.625" style="50" customWidth="1"/>
    <col min="10498" max="10499" width="6.875" style="50" customWidth="1"/>
    <col min="10500" max="10500" width="8.75" style="50" customWidth="1"/>
    <col min="10501" max="10501" width="6.875" style="50" customWidth="1"/>
    <col min="10502" max="10502" width="8.375" style="50" customWidth="1"/>
    <col min="10503" max="10509" width="6.875" style="50" customWidth="1"/>
    <col min="10510" max="10510" width="10.75" style="50" customWidth="1"/>
    <col min="10511" max="10751" width="9" style="50"/>
    <col min="10752" max="10752" width="5.25" style="50" customWidth="1"/>
    <col min="10753" max="10753" width="33.625" style="50" customWidth="1"/>
    <col min="10754" max="10755" width="6.875" style="50" customWidth="1"/>
    <col min="10756" max="10756" width="8.75" style="50" customWidth="1"/>
    <col min="10757" max="10757" width="6.875" style="50" customWidth="1"/>
    <col min="10758" max="10758" width="8.375" style="50" customWidth="1"/>
    <col min="10759" max="10765" width="6.875" style="50" customWidth="1"/>
    <col min="10766" max="10766" width="10.75" style="50" customWidth="1"/>
    <col min="10767" max="11007" width="9" style="50"/>
    <col min="11008" max="11008" width="5.25" style="50" customWidth="1"/>
    <col min="11009" max="11009" width="33.625" style="50" customWidth="1"/>
    <col min="11010" max="11011" width="6.875" style="50" customWidth="1"/>
    <col min="11012" max="11012" width="8.75" style="50" customWidth="1"/>
    <col min="11013" max="11013" width="6.875" style="50" customWidth="1"/>
    <col min="11014" max="11014" width="8.375" style="50" customWidth="1"/>
    <col min="11015" max="11021" width="6.875" style="50" customWidth="1"/>
    <col min="11022" max="11022" width="10.75" style="50" customWidth="1"/>
    <col min="11023" max="11263" width="9" style="50"/>
    <col min="11264" max="11264" width="5.25" style="50" customWidth="1"/>
    <col min="11265" max="11265" width="33.625" style="50" customWidth="1"/>
    <col min="11266" max="11267" width="6.875" style="50" customWidth="1"/>
    <col min="11268" max="11268" width="8.75" style="50" customWidth="1"/>
    <col min="11269" max="11269" width="6.875" style="50" customWidth="1"/>
    <col min="11270" max="11270" width="8.375" style="50" customWidth="1"/>
    <col min="11271" max="11277" width="6.875" style="50" customWidth="1"/>
    <col min="11278" max="11278" width="10.75" style="50" customWidth="1"/>
    <col min="11279" max="11519" width="9" style="50"/>
    <col min="11520" max="11520" width="5.25" style="50" customWidth="1"/>
    <col min="11521" max="11521" width="33.625" style="50" customWidth="1"/>
    <col min="11522" max="11523" width="6.875" style="50" customWidth="1"/>
    <col min="11524" max="11524" width="8.75" style="50" customWidth="1"/>
    <col min="11525" max="11525" width="6.875" style="50" customWidth="1"/>
    <col min="11526" max="11526" width="8.375" style="50" customWidth="1"/>
    <col min="11527" max="11533" width="6.875" style="50" customWidth="1"/>
    <col min="11534" max="11534" width="10.75" style="50" customWidth="1"/>
    <col min="11535" max="11775" width="9" style="50"/>
    <col min="11776" max="11776" width="5.25" style="50" customWidth="1"/>
    <col min="11777" max="11777" width="33.625" style="50" customWidth="1"/>
    <col min="11778" max="11779" width="6.875" style="50" customWidth="1"/>
    <col min="11780" max="11780" width="8.75" style="50" customWidth="1"/>
    <col min="11781" max="11781" width="6.875" style="50" customWidth="1"/>
    <col min="11782" max="11782" width="8.375" style="50" customWidth="1"/>
    <col min="11783" max="11789" width="6.875" style="50" customWidth="1"/>
    <col min="11790" max="11790" width="10.75" style="50" customWidth="1"/>
    <col min="11791" max="12031" width="9" style="50"/>
    <col min="12032" max="12032" width="5.25" style="50" customWidth="1"/>
    <col min="12033" max="12033" width="33.625" style="50" customWidth="1"/>
    <col min="12034" max="12035" width="6.875" style="50" customWidth="1"/>
    <col min="12036" max="12036" width="8.75" style="50" customWidth="1"/>
    <col min="12037" max="12037" width="6.875" style="50" customWidth="1"/>
    <col min="12038" max="12038" width="8.375" style="50" customWidth="1"/>
    <col min="12039" max="12045" width="6.875" style="50" customWidth="1"/>
    <col min="12046" max="12046" width="10.75" style="50" customWidth="1"/>
    <col min="12047" max="12287" width="9" style="50"/>
    <col min="12288" max="12288" width="5.25" style="50" customWidth="1"/>
    <col min="12289" max="12289" width="33.625" style="50" customWidth="1"/>
    <col min="12290" max="12291" width="6.875" style="50" customWidth="1"/>
    <col min="12292" max="12292" width="8.75" style="50" customWidth="1"/>
    <col min="12293" max="12293" width="6.875" style="50" customWidth="1"/>
    <col min="12294" max="12294" width="8.375" style="50" customWidth="1"/>
    <col min="12295" max="12301" width="6.875" style="50" customWidth="1"/>
    <col min="12302" max="12302" width="10.75" style="50" customWidth="1"/>
    <col min="12303" max="12543" width="9" style="50"/>
    <col min="12544" max="12544" width="5.25" style="50" customWidth="1"/>
    <col min="12545" max="12545" width="33.625" style="50" customWidth="1"/>
    <col min="12546" max="12547" width="6.875" style="50" customWidth="1"/>
    <col min="12548" max="12548" width="8.75" style="50" customWidth="1"/>
    <col min="12549" max="12549" width="6.875" style="50" customWidth="1"/>
    <col min="12550" max="12550" width="8.375" style="50" customWidth="1"/>
    <col min="12551" max="12557" width="6.875" style="50" customWidth="1"/>
    <col min="12558" max="12558" width="10.75" style="50" customWidth="1"/>
    <col min="12559" max="12799" width="9" style="50"/>
    <col min="12800" max="12800" width="5.25" style="50" customWidth="1"/>
    <col min="12801" max="12801" width="33.625" style="50" customWidth="1"/>
    <col min="12802" max="12803" width="6.875" style="50" customWidth="1"/>
    <col min="12804" max="12804" width="8.75" style="50" customWidth="1"/>
    <col min="12805" max="12805" width="6.875" style="50" customWidth="1"/>
    <col min="12806" max="12806" width="8.375" style="50" customWidth="1"/>
    <col min="12807" max="12813" width="6.875" style="50" customWidth="1"/>
    <col min="12814" max="12814" width="10.75" style="50" customWidth="1"/>
    <col min="12815" max="13055" width="9" style="50"/>
    <col min="13056" max="13056" width="5.25" style="50" customWidth="1"/>
    <col min="13057" max="13057" width="33.625" style="50" customWidth="1"/>
    <col min="13058" max="13059" width="6.875" style="50" customWidth="1"/>
    <col min="13060" max="13060" width="8.75" style="50" customWidth="1"/>
    <col min="13061" max="13061" width="6.875" style="50" customWidth="1"/>
    <col min="13062" max="13062" width="8.375" style="50" customWidth="1"/>
    <col min="13063" max="13069" width="6.875" style="50" customWidth="1"/>
    <col min="13070" max="13070" width="10.75" style="50" customWidth="1"/>
    <col min="13071" max="13311" width="9" style="50"/>
    <col min="13312" max="13312" width="5.25" style="50" customWidth="1"/>
    <col min="13313" max="13313" width="33.625" style="50" customWidth="1"/>
    <col min="13314" max="13315" width="6.875" style="50" customWidth="1"/>
    <col min="13316" max="13316" width="8.75" style="50" customWidth="1"/>
    <col min="13317" max="13317" width="6.875" style="50" customWidth="1"/>
    <col min="13318" max="13318" width="8.375" style="50" customWidth="1"/>
    <col min="13319" max="13325" width="6.875" style="50" customWidth="1"/>
    <col min="13326" max="13326" width="10.75" style="50" customWidth="1"/>
    <col min="13327" max="13567" width="9" style="50"/>
    <col min="13568" max="13568" width="5.25" style="50" customWidth="1"/>
    <col min="13569" max="13569" width="33.625" style="50" customWidth="1"/>
    <col min="13570" max="13571" width="6.875" style="50" customWidth="1"/>
    <col min="13572" max="13572" width="8.75" style="50" customWidth="1"/>
    <col min="13573" max="13573" width="6.875" style="50" customWidth="1"/>
    <col min="13574" max="13574" width="8.375" style="50" customWidth="1"/>
    <col min="13575" max="13581" width="6.875" style="50" customWidth="1"/>
    <col min="13582" max="13582" width="10.75" style="50" customWidth="1"/>
    <col min="13583" max="13823" width="9" style="50"/>
    <col min="13824" max="13824" width="5.25" style="50" customWidth="1"/>
    <col min="13825" max="13825" width="33.625" style="50" customWidth="1"/>
    <col min="13826" max="13827" width="6.875" style="50" customWidth="1"/>
    <col min="13828" max="13828" width="8.75" style="50" customWidth="1"/>
    <col min="13829" max="13829" width="6.875" style="50" customWidth="1"/>
    <col min="13830" max="13830" width="8.375" style="50" customWidth="1"/>
    <col min="13831" max="13837" width="6.875" style="50" customWidth="1"/>
    <col min="13838" max="13838" width="10.75" style="50" customWidth="1"/>
    <col min="13839" max="14079" width="9" style="50"/>
    <col min="14080" max="14080" width="5.25" style="50" customWidth="1"/>
    <col min="14081" max="14081" width="33.625" style="50" customWidth="1"/>
    <col min="14082" max="14083" width="6.875" style="50" customWidth="1"/>
    <col min="14084" max="14084" width="8.75" style="50" customWidth="1"/>
    <col min="14085" max="14085" width="6.875" style="50" customWidth="1"/>
    <col min="14086" max="14086" width="8.375" style="50" customWidth="1"/>
    <col min="14087" max="14093" width="6.875" style="50" customWidth="1"/>
    <col min="14094" max="14094" width="10.75" style="50" customWidth="1"/>
    <col min="14095" max="14335" width="9" style="50"/>
    <col min="14336" max="14336" width="5.25" style="50" customWidth="1"/>
    <col min="14337" max="14337" width="33.625" style="50" customWidth="1"/>
    <col min="14338" max="14339" width="6.875" style="50" customWidth="1"/>
    <col min="14340" max="14340" width="8.75" style="50" customWidth="1"/>
    <col min="14341" max="14341" width="6.875" style="50" customWidth="1"/>
    <col min="14342" max="14342" width="8.375" style="50" customWidth="1"/>
    <col min="14343" max="14349" width="6.875" style="50" customWidth="1"/>
    <col min="14350" max="14350" width="10.75" style="50" customWidth="1"/>
    <col min="14351" max="14591" width="9" style="50"/>
    <col min="14592" max="14592" width="5.25" style="50" customWidth="1"/>
    <col min="14593" max="14593" width="33.625" style="50" customWidth="1"/>
    <col min="14594" max="14595" width="6.875" style="50" customWidth="1"/>
    <col min="14596" max="14596" width="8.75" style="50" customWidth="1"/>
    <col min="14597" max="14597" width="6.875" style="50" customWidth="1"/>
    <col min="14598" max="14598" width="8.375" style="50" customWidth="1"/>
    <col min="14599" max="14605" width="6.875" style="50" customWidth="1"/>
    <col min="14606" max="14606" width="10.75" style="50" customWidth="1"/>
    <col min="14607" max="14847" width="9" style="50"/>
    <col min="14848" max="14848" width="5.25" style="50" customWidth="1"/>
    <col min="14849" max="14849" width="33.625" style="50" customWidth="1"/>
    <col min="14850" max="14851" width="6.875" style="50" customWidth="1"/>
    <col min="14852" max="14852" width="8.75" style="50" customWidth="1"/>
    <col min="14853" max="14853" width="6.875" style="50" customWidth="1"/>
    <col min="14854" max="14854" width="8.375" style="50" customWidth="1"/>
    <col min="14855" max="14861" width="6.875" style="50" customWidth="1"/>
    <col min="14862" max="14862" width="10.75" style="50" customWidth="1"/>
    <col min="14863" max="15103" width="9" style="50"/>
    <col min="15104" max="15104" width="5.25" style="50" customWidth="1"/>
    <col min="15105" max="15105" width="33.625" style="50" customWidth="1"/>
    <col min="15106" max="15107" width="6.875" style="50" customWidth="1"/>
    <col min="15108" max="15108" width="8.75" style="50" customWidth="1"/>
    <col min="15109" max="15109" width="6.875" style="50" customWidth="1"/>
    <col min="15110" max="15110" width="8.375" style="50" customWidth="1"/>
    <col min="15111" max="15117" width="6.875" style="50" customWidth="1"/>
    <col min="15118" max="15118" width="10.75" style="50" customWidth="1"/>
    <col min="15119" max="15359" width="9" style="50"/>
    <col min="15360" max="15360" width="5.25" style="50" customWidth="1"/>
    <col min="15361" max="15361" width="33.625" style="50" customWidth="1"/>
    <col min="15362" max="15363" width="6.875" style="50" customWidth="1"/>
    <col min="15364" max="15364" width="8.75" style="50" customWidth="1"/>
    <col min="15365" max="15365" width="6.875" style="50" customWidth="1"/>
    <col min="15366" max="15366" width="8.375" style="50" customWidth="1"/>
    <col min="15367" max="15373" width="6.875" style="50" customWidth="1"/>
    <col min="15374" max="15374" width="10.75" style="50" customWidth="1"/>
    <col min="15375" max="15615" width="9" style="50"/>
    <col min="15616" max="15616" width="5.25" style="50" customWidth="1"/>
    <col min="15617" max="15617" width="33.625" style="50" customWidth="1"/>
    <col min="15618" max="15619" width="6.875" style="50" customWidth="1"/>
    <col min="15620" max="15620" width="8.75" style="50" customWidth="1"/>
    <col min="15621" max="15621" width="6.875" style="50" customWidth="1"/>
    <col min="15622" max="15622" width="8.375" style="50" customWidth="1"/>
    <col min="15623" max="15629" width="6.875" style="50" customWidth="1"/>
    <col min="15630" max="15630" width="10.75" style="50" customWidth="1"/>
    <col min="15631" max="15871" width="9" style="50"/>
    <col min="15872" max="15872" width="5.25" style="50" customWidth="1"/>
    <col min="15873" max="15873" width="33.625" style="50" customWidth="1"/>
    <col min="15874" max="15875" width="6.875" style="50" customWidth="1"/>
    <col min="15876" max="15876" width="8.75" style="50" customWidth="1"/>
    <col min="15877" max="15877" width="6.875" style="50" customWidth="1"/>
    <col min="15878" max="15878" width="8.375" style="50" customWidth="1"/>
    <col min="15879" max="15885" width="6.875" style="50" customWidth="1"/>
    <col min="15886" max="15886" width="10.75" style="50" customWidth="1"/>
    <col min="15887" max="16127" width="9" style="50"/>
    <col min="16128" max="16128" width="5.25" style="50" customWidth="1"/>
    <col min="16129" max="16129" width="33.625" style="50" customWidth="1"/>
    <col min="16130" max="16131" width="6.875" style="50" customWidth="1"/>
    <col min="16132" max="16132" width="8.75" style="50" customWidth="1"/>
    <col min="16133" max="16133" width="6.875" style="50" customWidth="1"/>
    <col min="16134" max="16134" width="8.375" style="50" customWidth="1"/>
    <col min="16135" max="16141" width="6.875" style="50" customWidth="1"/>
    <col min="16142" max="16142" width="10.75" style="50" customWidth="1"/>
    <col min="16143" max="16384" width="9" style="50"/>
  </cols>
  <sheetData>
    <row r="1" spans="1:15" ht="34.5" customHeight="1">
      <c r="A1" s="246" t="s">
        <v>1924</v>
      </c>
      <c r="B1" s="246"/>
      <c r="C1" s="246"/>
      <c r="D1" s="246"/>
      <c r="E1" s="246"/>
      <c r="F1" s="246"/>
      <c r="G1" s="246"/>
      <c r="H1" s="246"/>
      <c r="I1" s="246"/>
      <c r="J1" s="246"/>
      <c r="K1" s="246"/>
      <c r="L1" s="246"/>
      <c r="M1" s="246"/>
      <c r="N1" s="246"/>
      <c r="O1" s="246"/>
    </row>
    <row r="2" spans="1:15" s="53" customFormat="1" ht="42" customHeight="1">
      <c r="A2" s="245" t="s">
        <v>0</v>
      </c>
      <c r="B2" s="245" t="s">
        <v>66</v>
      </c>
      <c r="C2" s="247" t="s">
        <v>1169</v>
      </c>
      <c r="D2" s="248"/>
      <c r="E2" s="248"/>
      <c r="F2" s="248"/>
      <c r="G2" s="248"/>
      <c r="H2" s="249"/>
      <c r="I2" s="250" t="s">
        <v>1161</v>
      </c>
      <c r="J2" s="251"/>
      <c r="K2" s="251"/>
      <c r="L2" s="251"/>
      <c r="M2" s="251"/>
      <c r="N2" s="252"/>
      <c r="O2" s="253" t="s">
        <v>1162</v>
      </c>
    </row>
    <row r="3" spans="1:15" s="53" customFormat="1" ht="51.75" customHeight="1">
      <c r="A3" s="245"/>
      <c r="B3" s="245"/>
      <c r="C3" s="54" t="s">
        <v>407</v>
      </c>
      <c r="D3" s="55">
        <v>2021</v>
      </c>
      <c r="E3" s="55">
        <v>2022</v>
      </c>
      <c r="F3" s="55">
        <v>2023</v>
      </c>
      <c r="G3" s="55">
        <v>2024</v>
      </c>
      <c r="H3" s="55">
        <v>2025</v>
      </c>
      <c r="I3" s="56" t="s">
        <v>407</v>
      </c>
      <c r="J3" s="55">
        <v>2021</v>
      </c>
      <c r="K3" s="55">
        <v>2022</v>
      </c>
      <c r="L3" s="55">
        <v>2023</v>
      </c>
      <c r="M3" s="55">
        <v>2024</v>
      </c>
      <c r="N3" s="55" t="s">
        <v>226</v>
      </c>
      <c r="O3" s="254"/>
    </row>
    <row r="4" spans="1:15" s="53" customFormat="1" ht="31.5" customHeight="1">
      <c r="A4" s="245" t="s">
        <v>407</v>
      </c>
      <c r="B4" s="245"/>
      <c r="C4" s="205">
        <f>C5+C14</f>
        <v>3187443.4380741362</v>
      </c>
      <c r="D4" s="205">
        <f t="shared" ref="D4:N4" si="0">D5+D14</f>
        <v>524449.91027004097</v>
      </c>
      <c r="E4" s="205">
        <f t="shared" si="0"/>
        <v>657555.26342900004</v>
      </c>
      <c r="F4" s="205">
        <f t="shared" si="0"/>
        <v>502119.74951045506</v>
      </c>
      <c r="G4" s="205">
        <f t="shared" si="0"/>
        <v>802311.03581563989</v>
      </c>
      <c r="H4" s="205">
        <f t="shared" si="0"/>
        <v>701007.47904899996</v>
      </c>
      <c r="I4" s="205">
        <f t="shared" si="0"/>
        <v>2691921.8640576098</v>
      </c>
      <c r="J4" s="205">
        <f t="shared" si="0"/>
        <v>503129.20832200005</v>
      </c>
      <c r="K4" s="205">
        <f t="shared" si="0"/>
        <v>551242.2549873658</v>
      </c>
      <c r="L4" s="205">
        <f t="shared" si="0"/>
        <v>476888.9704803499</v>
      </c>
      <c r="M4" s="205">
        <f t="shared" si="0"/>
        <v>571445.24356789421</v>
      </c>
      <c r="N4" s="205">
        <f t="shared" si="0"/>
        <v>589216.18669999996</v>
      </c>
      <c r="O4" s="91">
        <f>I4/C4*100</f>
        <v>84.453949265499062</v>
      </c>
    </row>
    <row r="5" spans="1:15" s="53" customFormat="1" ht="31.5" customHeight="1">
      <c r="A5" s="51" t="s">
        <v>2</v>
      </c>
      <c r="B5" s="204" t="s">
        <v>1170</v>
      </c>
      <c r="C5" s="205">
        <f>C6+C12</f>
        <v>601345</v>
      </c>
      <c r="D5" s="205">
        <f t="shared" ref="D5:N5" si="1">D6+D12</f>
        <v>41266</v>
      </c>
      <c r="E5" s="205">
        <f t="shared" si="1"/>
        <v>138351</v>
      </c>
      <c r="F5" s="205">
        <f t="shared" si="1"/>
        <v>73859</v>
      </c>
      <c r="G5" s="205">
        <f t="shared" si="1"/>
        <v>259921</v>
      </c>
      <c r="H5" s="205">
        <f t="shared" si="1"/>
        <v>87948</v>
      </c>
      <c r="I5" s="205">
        <f t="shared" si="1"/>
        <v>134567.38685660978</v>
      </c>
      <c r="J5" s="205">
        <f t="shared" si="1"/>
        <v>19318.799698999999</v>
      </c>
      <c r="K5" s="205">
        <f t="shared" si="1"/>
        <v>32454.969241365747</v>
      </c>
      <c r="L5" s="205">
        <f t="shared" si="1"/>
        <v>48661.585197349872</v>
      </c>
      <c r="M5" s="205">
        <f t="shared" si="1"/>
        <v>29688.52071889416</v>
      </c>
      <c r="N5" s="205">
        <f t="shared" si="1"/>
        <v>4443.5119999999997</v>
      </c>
      <c r="O5" s="91">
        <f t="shared" ref="O5:O16" si="2">I5/C5*100</f>
        <v>22.377734388181455</v>
      </c>
    </row>
    <row r="6" spans="1:15" s="53" customFormat="1" ht="31.5" customHeight="1">
      <c r="A6" s="51">
        <v>1</v>
      </c>
      <c r="B6" s="57" t="s">
        <v>1167</v>
      </c>
      <c r="C6" s="205">
        <f>C7+C10</f>
        <v>545264</v>
      </c>
      <c r="D6" s="205">
        <f t="shared" ref="D6:N6" si="3">D7+D10</f>
        <v>41266</v>
      </c>
      <c r="E6" s="205">
        <f t="shared" si="3"/>
        <v>133007</v>
      </c>
      <c r="F6" s="205">
        <f t="shared" si="3"/>
        <v>49984</v>
      </c>
      <c r="G6" s="205">
        <f t="shared" si="3"/>
        <v>236077</v>
      </c>
      <c r="H6" s="205">
        <f t="shared" si="3"/>
        <v>84930</v>
      </c>
      <c r="I6" s="205">
        <f t="shared" si="3"/>
        <v>92856.386856609766</v>
      </c>
      <c r="J6" s="205">
        <f t="shared" si="3"/>
        <v>19318.799698999999</v>
      </c>
      <c r="K6" s="205">
        <f t="shared" si="3"/>
        <v>27246.969241365747</v>
      </c>
      <c r="L6" s="205">
        <f t="shared" si="3"/>
        <v>24650.585197349872</v>
      </c>
      <c r="M6" s="205">
        <f t="shared" si="3"/>
        <v>17196.52071889416</v>
      </c>
      <c r="N6" s="205">
        <f t="shared" si="3"/>
        <v>4443.5119999999997</v>
      </c>
      <c r="O6" s="91">
        <f t="shared" si="2"/>
        <v>17.029619937609997</v>
      </c>
    </row>
    <row r="7" spans="1:15" s="88" customFormat="1" ht="31.5" customHeight="1">
      <c r="A7" s="86" t="s">
        <v>156</v>
      </c>
      <c r="B7" s="87" t="s">
        <v>1163</v>
      </c>
      <c r="C7" s="206">
        <f>C8+C9</f>
        <v>397653</v>
      </c>
      <c r="D7" s="206">
        <f t="shared" ref="D7:N7" si="4">D8+D9</f>
        <v>11600</v>
      </c>
      <c r="E7" s="206">
        <f t="shared" si="4"/>
        <v>103328</v>
      </c>
      <c r="F7" s="206">
        <f t="shared" si="4"/>
        <v>17045</v>
      </c>
      <c r="G7" s="206">
        <f t="shared" si="4"/>
        <v>208990</v>
      </c>
      <c r="H7" s="206">
        <f t="shared" si="4"/>
        <v>56690</v>
      </c>
      <c r="I7" s="206">
        <f t="shared" si="4"/>
        <v>25585.486599</v>
      </c>
      <c r="J7" s="206">
        <f t="shared" si="4"/>
        <v>1925</v>
      </c>
      <c r="K7" s="206">
        <f t="shared" si="4"/>
        <v>6636.5779999999995</v>
      </c>
      <c r="L7" s="206">
        <f t="shared" si="4"/>
        <v>9504.11463</v>
      </c>
      <c r="M7" s="206">
        <f t="shared" si="4"/>
        <v>5973.7939690000003</v>
      </c>
      <c r="N7" s="206">
        <f t="shared" si="4"/>
        <v>1546</v>
      </c>
      <c r="O7" s="91">
        <f t="shared" si="2"/>
        <v>6.434123871566416</v>
      </c>
    </row>
    <row r="8" spans="1:15" s="89" customFormat="1" ht="97.5" customHeight="1">
      <c r="A8" s="59" t="s">
        <v>41</v>
      </c>
      <c r="B8" s="60" t="s">
        <v>1919</v>
      </c>
      <c r="C8" s="201">
        <f t="shared" ref="C8:C15" si="5">SUM(D8:H8)</f>
        <v>328843</v>
      </c>
      <c r="D8" s="201"/>
      <c r="E8" s="201">
        <v>103328</v>
      </c>
      <c r="F8" s="201">
        <v>13750</v>
      </c>
      <c r="G8" s="201">
        <v>199115</v>
      </c>
      <c r="H8" s="201">
        <v>12650</v>
      </c>
      <c r="I8" s="201">
        <f t="shared" ref="I8:I15" si="6">J8+K8+L8+M8+N8</f>
        <v>15858.486599</v>
      </c>
      <c r="J8" s="207"/>
      <c r="K8" s="207">
        <v>6636.5779999999995</v>
      </c>
      <c r="L8" s="207">
        <v>7469.11463</v>
      </c>
      <c r="M8" s="207">
        <v>1752.7939690000001</v>
      </c>
      <c r="N8" s="207">
        <v>0</v>
      </c>
      <c r="O8" s="91">
        <f t="shared" si="2"/>
        <v>4.8225100120726303</v>
      </c>
    </row>
    <row r="9" spans="1:15" s="89" customFormat="1" ht="56.25" customHeight="1">
      <c r="A9" s="59" t="s">
        <v>41</v>
      </c>
      <c r="B9" s="60" t="s">
        <v>1164</v>
      </c>
      <c r="C9" s="201">
        <f t="shared" si="5"/>
        <v>68810</v>
      </c>
      <c r="D9" s="201">
        <v>11600</v>
      </c>
      <c r="E9" s="201"/>
      <c r="F9" s="201">
        <v>3295</v>
      </c>
      <c r="G9" s="201">
        <v>9875</v>
      </c>
      <c r="H9" s="201">
        <v>44040</v>
      </c>
      <c r="I9" s="201">
        <f t="shared" si="6"/>
        <v>9727</v>
      </c>
      <c r="J9" s="207">
        <v>1925</v>
      </c>
      <c r="K9" s="207"/>
      <c r="L9" s="207">
        <v>2035</v>
      </c>
      <c r="M9" s="207">
        <v>4221</v>
      </c>
      <c r="N9" s="207">
        <v>1546</v>
      </c>
      <c r="O9" s="91">
        <f t="shared" si="2"/>
        <v>14.136026740299377</v>
      </c>
    </row>
    <row r="10" spans="1:15" s="88" customFormat="1" ht="38.25" customHeight="1">
      <c r="A10" s="86" t="s">
        <v>161</v>
      </c>
      <c r="B10" s="87" t="s">
        <v>1165</v>
      </c>
      <c r="C10" s="206">
        <f>C11</f>
        <v>147611</v>
      </c>
      <c r="D10" s="206">
        <f t="shared" ref="D10:N10" si="7">D11</f>
        <v>29666</v>
      </c>
      <c r="E10" s="206">
        <f t="shared" si="7"/>
        <v>29679</v>
      </c>
      <c r="F10" s="206">
        <f t="shared" si="7"/>
        <v>32939</v>
      </c>
      <c r="G10" s="206">
        <f t="shared" si="7"/>
        <v>27087</v>
      </c>
      <c r="H10" s="206">
        <f t="shared" si="7"/>
        <v>28240</v>
      </c>
      <c r="I10" s="206">
        <f t="shared" si="7"/>
        <v>67270.90025760977</v>
      </c>
      <c r="J10" s="206">
        <f t="shared" si="7"/>
        <v>17393.799698999999</v>
      </c>
      <c r="K10" s="206">
        <f t="shared" si="7"/>
        <v>20610.391241365749</v>
      </c>
      <c r="L10" s="206">
        <f t="shared" si="7"/>
        <v>15146.47056734987</v>
      </c>
      <c r="M10" s="206">
        <f t="shared" si="7"/>
        <v>11222.72674989416</v>
      </c>
      <c r="N10" s="206">
        <f t="shared" si="7"/>
        <v>2897.5119999999997</v>
      </c>
      <c r="O10" s="91">
        <f t="shared" si="2"/>
        <v>45.573094320619582</v>
      </c>
    </row>
    <row r="11" spans="1:15" s="89" customFormat="1" ht="50.25" customHeight="1">
      <c r="A11" s="59"/>
      <c r="B11" s="60" t="s">
        <v>1948</v>
      </c>
      <c r="C11" s="201">
        <f t="shared" si="5"/>
        <v>147611</v>
      </c>
      <c r="D11" s="201">
        <v>29666</v>
      </c>
      <c r="E11" s="201">
        <v>29679</v>
      </c>
      <c r="F11" s="201">
        <v>32939</v>
      </c>
      <c r="G11" s="201">
        <v>27087</v>
      </c>
      <c r="H11" s="201">
        <v>28240</v>
      </c>
      <c r="I11" s="201">
        <f t="shared" si="6"/>
        <v>67270.90025760977</v>
      </c>
      <c r="J11" s="207">
        <v>17393.799698999999</v>
      </c>
      <c r="K11" s="207">
        <v>20610.391241365749</v>
      </c>
      <c r="L11" s="207">
        <v>15146.47056734987</v>
      </c>
      <c r="M11" s="207">
        <v>11222.72674989416</v>
      </c>
      <c r="N11" s="207">
        <v>2897.5119999999997</v>
      </c>
      <c r="O11" s="91">
        <f t="shared" si="2"/>
        <v>45.573094320619582</v>
      </c>
    </row>
    <row r="12" spans="1:15" ht="31.5" customHeight="1">
      <c r="A12" s="51">
        <v>2</v>
      </c>
      <c r="B12" s="57" t="s">
        <v>1168</v>
      </c>
      <c r="C12" s="205">
        <f>C13</f>
        <v>56081</v>
      </c>
      <c r="D12" s="205">
        <f t="shared" ref="D12:N12" si="8">D13</f>
        <v>0</v>
      </c>
      <c r="E12" s="205">
        <f t="shared" si="8"/>
        <v>5344</v>
      </c>
      <c r="F12" s="205">
        <f t="shared" si="8"/>
        <v>23875</v>
      </c>
      <c r="G12" s="205">
        <f t="shared" si="8"/>
        <v>23844</v>
      </c>
      <c r="H12" s="205">
        <f t="shared" si="8"/>
        <v>3018</v>
      </c>
      <c r="I12" s="205">
        <f t="shared" si="8"/>
        <v>41711</v>
      </c>
      <c r="J12" s="205">
        <f t="shared" si="8"/>
        <v>0</v>
      </c>
      <c r="K12" s="205">
        <f t="shared" si="8"/>
        <v>5208</v>
      </c>
      <c r="L12" s="205">
        <f t="shared" si="8"/>
        <v>24011</v>
      </c>
      <c r="M12" s="205">
        <f t="shared" si="8"/>
        <v>12492</v>
      </c>
      <c r="N12" s="205">
        <f t="shared" si="8"/>
        <v>0</v>
      </c>
      <c r="O12" s="91">
        <f t="shared" si="2"/>
        <v>74.376348495925541</v>
      </c>
    </row>
    <row r="13" spans="1:15" ht="87" customHeight="1">
      <c r="A13" s="90"/>
      <c r="B13" s="60" t="s">
        <v>1172</v>
      </c>
      <c r="C13" s="201">
        <f t="shared" si="5"/>
        <v>56081</v>
      </c>
      <c r="D13" s="201"/>
      <c r="E13" s="201">
        <v>5344</v>
      </c>
      <c r="F13" s="201">
        <v>23875</v>
      </c>
      <c r="G13" s="201">
        <v>23844</v>
      </c>
      <c r="H13" s="201">
        <v>3018</v>
      </c>
      <c r="I13" s="201">
        <f t="shared" si="6"/>
        <v>41711</v>
      </c>
      <c r="J13" s="207"/>
      <c r="K13" s="207">
        <v>5208</v>
      </c>
      <c r="L13" s="207">
        <v>24011</v>
      </c>
      <c r="M13" s="207">
        <v>12492</v>
      </c>
      <c r="N13" s="207"/>
      <c r="O13" s="91">
        <f t="shared" si="2"/>
        <v>74.376348495925541</v>
      </c>
    </row>
    <row r="14" spans="1:15" ht="113.25" customHeight="1">
      <c r="A14" s="52" t="s">
        <v>3</v>
      </c>
      <c r="B14" s="58" t="s">
        <v>1920</v>
      </c>
      <c r="C14" s="205">
        <f>C15+C16</f>
        <v>2586098.4380741362</v>
      </c>
      <c r="D14" s="205">
        <f t="shared" ref="D14:N14" si="9">D15+D16</f>
        <v>483183.91027004097</v>
      </c>
      <c r="E14" s="205">
        <f t="shared" si="9"/>
        <v>519204.26342899998</v>
      </c>
      <c r="F14" s="205">
        <f t="shared" si="9"/>
        <v>428260.74951045506</v>
      </c>
      <c r="G14" s="205">
        <f t="shared" si="9"/>
        <v>542390.03581563989</v>
      </c>
      <c r="H14" s="205">
        <f t="shared" si="9"/>
        <v>613059.47904899996</v>
      </c>
      <c r="I14" s="205">
        <f t="shared" si="9"/>
        <v>2557354.4772009999</v>
      </c>
      <c r="J14" s="205">
        <f t="shared" si="9"/>
        <v>483810.40862300002</v>
      </c>
      <c r="K14" s="205">
        <f t="shared" si="9"/>
        <v>518787.28574600007</v>
      </c>
      <c r="L14" s="205">
        <f t="shared" si="9"/>
        <v>428227.38528300001</v>
      </c>
      <c r="M14" s="205">
        <f t="shared" si="9"/>
        <v>541756.72284900001</v>
      </c>
      <c r="N14" s="205">
        <f t="shared" si="9"/>
        <v>584772.67469999997</v>
      </c>
      <c r="O14" s="91">
        <f t="shared" si="2"/>
        <v>98.88852023380278</v>
      </c>
    </row>
    <row r="15" spans="1:15" ht="41.25" customHeight="1">
      <c r="A15" s="59" t="s">
        <v>41</v>
      </c>
      <c r="B15" s="60" t="s">
        <v>1166</v>
      </c>
      <c r="C15" s="201">
        <f t="shared" si="5"/>
        <v>49221.747288136008</v>
      </c>
      <c r="D15" s="201">
        <v>7875.9835450410092</v>
      </c>
      <c r="E15" s="201">
        <v>3343.7081749999998</v>
      </c>
      <c r="F15" s="201">
        <v>185.59824945499997</v>
      </c>
      <c r="G15" s="201">
        <v>5005.2588186399998</v>
      </c>
      <c r="H15" s="201">
        <v>32811.198499999999</v>
      </c>
      <c r="I15" s="201">
        <f t="shared" si="6"/>
        <v>20510.597499</v>
      </c>
      <c r="J15" s="207">
        <v>8504.4655770000008</v>
      </c>
      <c r="K15" s="207">
        <v>2943.096</v>
      </c>
      <c r="L15" s="207">
        <v>151.34361999999999</v>
      </c>
      <c r="M15" s="207">
        <v>4387.2976019999996</v>
      </c>
      <c r="N15" s="207">
        <v>4524.3946999999998</v>
      </c>
      <c r="O15" s="91">
        <f t="shared" si="2"/>
        <v>41.669787500501229</v>
      </c>
    </row>
    <row r="16" spans="1:15" ht="46.5" customHeight="1">
      <c r="A16" s="59" t="s">
        <v>41</v>
      </c>
      <c r="B16" s="60" t="s">
        <v>1950</v>
      </c>
      <c r="C16" s="201">
        <v>2536876.6907860003</v>
      </c>
      <c r="D16" s="201">
        <v>475307.92672499997</v>
      </c>
      <c r="E16" s="201">
        <v>515860.55525400001</v>
      </c>
      <c r="F16" s="201">
        <v>428075.15126100008</v>
      </c>
      <c r="G16" s="201">
        <v>537384.77699699986</v>
      </c>
      <c r="H16" s="201">
        <v>580248.28054900002</v>
      </c>
      <c r="I16" s="201">
        <v>2536843.8797019999</v>
      </c>
      <c r="J16" s="202">
        <v>475305.94304600003</v>
      </c>
      <c r="K16" s="202">
        <v>515844.18974600005</v>
      </c>
      <c r="L16" s="202">
        <v>428076.04166300001</v>
      </c>
      <c r="M16" s="202">
        <v>537369.42524700006</v>
      </c>
      <c r="N16" s="202">
        <v>580248.28</v>
      </c>
      <c r="O16" s="91">
        <f t="shared" si="2"/>
        <v>99.998706634653573</v>
      </c>
    </row>
  </sheetData>
  <mergeCells count="7">
    <mergeCell ref="A4:B4"/>
    <mergeCell ref="A1:O1"/>
    <mergeCell ref="A2:A3"/>
    <mergeCell ref="B2:B3"/>
    <mergeCell ref="C2:H2"/>
    <mergeCell ref="I2:N2"/>
    <mergeCell ref="O2:O3"/>
  </mergeCells>
  <pageMargins left="0.26" right="0.2" top="0.36" bottom="0.2" header="0.4"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P104"/>
  <sheetViews>
    <sheetView topLeftCell="C1" zoomScale="85" zoomScaleNormal="85" workbookViewId="0">
      <selection activeCell="M5" sqref="M5"/>
    </sheetView>
  </sheetViews>
  <sheetFormatPr defaultRowHeight="12"/>
  <cols>
    <col min="1" max="1" width="3.75" style="132" customWidth="1"/>
    <col min="2" max="2" width="20.625" style="141" customWidth="1"/>
    <col min="3" max="3" width="5" style="131" customWidth="1"/>
    <col min="4" max="4" width="6.25" style="142" customWidth="1"/>
    <col min="5" max="5" width="5.5" style="131" customWidth="1"/>
    <col min="6" max="7" width="5.125" style="131" customWidth="1"/>
    <col min="8" max="8" width="6.125" style="131" customWidth="1"/>
    <col min="9" max="9" width="4.375" style="131" customWidth="1"/>
    <col min="10" max="11" width="5.5" style="131" customWidth="1"/>
    <col min="12" max="12" width="5.375" style="131" customWidth="1"/>
    <col min="13" max="13" width="5" style="131" customWidth="1"/>
    <col min="14" max="14" width="5.75" style="131" customWidth="1"/>
    <col min="15" max="15" width="5.5" style="131" customWidth="1"/>
    <col min="16" max="16" width="5.875" style="131" customWidth="1"/>
    <col min="17" max="17" width="6.25" style="131" customWidth="1"/>
    <col min="18" max="18" width="5.875" style="131" customWidth="1"/>
    <col min="19" max="19" width="6.25" style="131" customWidth="1"/>
    <col min="20" max="20" width="5.75" style="131" customWidth="1"/>
    <col min="21" max="21" width="4.875" style="131" customWidth="1"/>
    <col min="22" max="22" width="5" style="131" customWidth="1"/>
    <col min="23" max="23" width="5.25" style="131" customWidth="1"/>
    <col min="24" max="24" width="6.375" style="131" customWidth="1"/>
    <col min="25" max="25" width="4.25" style="131" customWidth="1"/>
    <col min="26" max="26" width="5.5" style="131" customWidth="1"/>
    <col min="27" max="27" width="5.375" style="131" customWidth="1"/>
    <col min="28" max="28" width="5.625" style="131" customWidth="1"/>
    <col min="29" max="29" width="5.25" style="131" customWidth="1"/>
    <col min="30" max="30" width="4.5" style="131" customWidth="1"/>
    <col min="31" max="31" width="4.75" style="131" customWidth="1"/>
    <col min="32" max="32" width="5.25" style="131" customWidth="1"/>
    <col min="33" max="33" width="5.375" style="131" customWidth="1"/>
    <col min="34" max="35" width="5.5" style="131" customWidth="1"/>
    <col min="36" max="36" width="5.625" style="131" customWidth="1"/>
    <col min="37" max="37" width="5.125" style="131" customWidth="1"/>
    <col min="38" max="38" width="5.75" style="131" customWidth="1"/>
    <col min="39" max="39" width="5.375" style="131" customWidth="1"/>
    <col min="40" max="40" width="5" style="131" customWidth="1"/>
    <col min="41" max="41" width="5.25" style="131" customWidth="1"/>
    <col min="42" max="42" width="5.625" style="131" customWidth="1"/>
    <col min="43" max="236" width="9" style="131"/>
    <col min="237" max="237" width="4.5" style="131" customWidth="1"/>
    <col min="238" max="238" width="32.75" style="131" customWidth="1"/>
    <col min="239" max="239" width="8.125" style="131" customWidth="1"/>
    <col min="240" max="241" width="9.125" style="131" customWidth="1"/>
    <col min="242" max="242" width="7.25" style="131" customWidth="1"/>
    <col min="243" max="243" width="5.75" style="131" customWidth="1"/>
    <col min="244" max="244" width="7.5" style="131" customWidth="1"/>
    <col min="245" max="245" width="5" style="131" customWidth="1"/>
    <col min="246" max="246" width="5.375" style="131" customWidth="1"/>
    <col min="247" max="247" width="6.25" style="131" customWidth="1"/>
    <col min="248" max="248" width="5.625" style="131" customWidth="1"/>
    <col min="249" max="249" width="4.875" style="131" customWidth="1"/>
    <col min="250" max="250" width="5.375" style="131" customWidth="1"/>
    <col min="251" max="251" width="6.25" style="131" customWidth="1"/>
    <col min="252" max="252" width="5.125" style="131" customWidth="1"/>
    <col min="253" max="253" width="7.5" style="131" customWidth="1"/>
    <col min="254" max="254" width="6.375" style="131" customWidth="1"/>
    <col min="255" max="255" width="6.75" style="131" customWidth="1"/>
    <col min="256" max="256" width="5.75" style="131" customWidth="1"/>
    <col min="257" max="257" width="5.375" style="131" customWidth="1"/>
    <col min="258" max="258" width="5" style="131" customWidth="1"/>
    <col min="259" max="259" width="5.25" style="131" customWidth="1"/>
    <col min="260" max="260" width="6.875" style="131" customWidth="1"/>
    <col min="261" max="261" width="4.375" style="131" customWidth="1"/>
    <col min="262" max="262" width="4.75" style="131" customWidth="1"/>
    <col min="263" max="263" width="5.375" style="131" customWidth="1"/>
    <col min="264" max="265" width="5.25" style="131" customWidth="1"/>
    <col min="266" max="266" width="4.875" style="131" customWidth="1"/>
    <col min="267" max="268" width="5.5" style="131" customWidth="1"/>
    <col min="269" max="269" width="5.875" style="131" customWidth="1"/>
    <col min="270" max="270" width="4.75" style="131" customWidth="1"/>
    <col min="271" max="271" width="5.875" style="131" customWidth="1"/>
    <col min="272" max="272" width="5.625" style="131" customWidth="1"/>
    <col min="273" max="273" width="4.625" style="131" customWidth="1"/>
    <col min="274" max="274" width="5.75" style="131" customWidth="1"/>
    <col min="275" max="275" width="5.375" style="131" customWidth="1"/>
    <col min="276" max="276" width="4.75" style="131" customWidth="1"/>
    <col min="277" max="277" width="6.125" style="131" customWidth="1"/>
    <col min="278" max="278" width="4.5" style="131" customWidth="1"/>
    <col min="279" max="279" width="25.75" style="131" customWidth="1"/>
    <col min="280" max="280" width="9" style="131"/>
    <col min="281" max="281" width="21.25" style="131" customWidth="1"/>
    <col min="282" max="282" width="20.375" style="131" customWidth="1"/>
    <col min="283" max="283" width="11.875" style="131" customWidth="1"/>
    <col min="284" max="492" width="9" style="131"/>
    <col min="493" max="493" width="4.5" style="131" customWidth="1"/>
    <col min="494" max="494" width="32.75" style="131" customWidth="1"/>
    <col min="495" max="495" width="8.125" style="131" customWidth="1"/>
    <col min="496" max="497" width="9.125" style="131" customWidth="1"/>
    <col min="498" max="498" width="7.25" style="131" customWidth="1"/>
    <col min="499" max="499" width="5.75" style="131" customWidth="1"/>
    <col min="500" max="500" width="7.5" style="131" customWidth="1"/>
    <col min="501" max="501" width="5" style="131" customWidth="1"/>
    <col min="502" max="502" width="5.375" style="131" customWidth="1"/>
    <col min="503" max="503" width="6.25" style="131" customWidth="1"/>
    <col min="504" max="504" width="5.625" style="131" customWidth="1"/>
    <col min="505" max="505" width="4.875" style="131" customWidth="1"/>
    <col min="506" max="506" width="5.375" style="131" customWidth="1"/>
    <col min="507" max="507" width="6.25" style="131" customWidth="1"/>
    <col min="508" max="508" width="5.125" style="131" customWidth="1"/>
    <col min="509" max="509" width="7.5" style="131" customWidth="1"/>
    <col min="510" max="510" width="6.375" style="131" customWidth="1"/>
    <col min="511" max="511" width="6.75" style="131" customWidth="1"/>
    <col min="512" max="512" width="5.75" style="131" customWidth="1"/>
    <col min="513" max="513" width="5.375" style="131" customWidth="1"/>
    <col min="514" max="514" width="5" style="131" customWidth="1"/>
    <col min="515" max="515" width="5.25" style="131" customWidth="1"/>
    <col min="516" max="516" width="6.875" style="131" customWidth="1"/>
    <col min="517" max="517" width="4.375" style="131" customWidth="1"/>
    <col min="518" max="518" width="4.75" style="131" customWidth="1"/>
    <col min="519" max="519" width="5.375" style="131" customWidth="1"/>
    <col min="520" max="521" width="5.25" style="131" customWidth="1"/>
    <col min="522" max="522" width="4.875" style="131" customWidth="1"/>
    <col min="523" max="524" width="5.5" style="131" customWidth="1"/>
    <col min="525" max="525" width="5.875" style="131" customWidth="1"/>
    <col min="526" max="526" width="4.75" style="131" customWidth="1"/>
    <col min="527" max="527" width="5.875" style="131" customWidth="1"/>
    <col min="528" max="528" width="5.625" style="131" customWidth="1"/>
    <col min="529" max="529" width="4.625" style="131" customWidth="1"/>
    <col min="530" max="530" width="5.75" style="131" customWidth="1"/>
    <col min="531" max="531" width="5.375" style="131" customWidth="1"/>
    <col min="532" max="532" width="4.75" style="131" customWidth="1"/>
    <col min="533" max="533" width="6.125" style="131" customWidth="1"/>
    <col min="534" max="534" width="4.5" style="131" customWidth="1"/>
    <col min="535" max="535" width="25.75" style="131" customWidth="1"/>
    <col min="536" max="536" width="9" style="131"/>
    <col min="537" max="537" width="21.25" style="131" customWidth="1"/>
    <col min="538" max="538" width="20.375" style="131" customWidth="1"/>
    <col min="539" max="539" width="11.875" style="131" customWidth="1"/>
    <col min="540" max="748" width="9" style="131"/>
    <col min="749" max="749" width="4.5" style="131" customWidth="1"/>
    <col min="750" max="750" width="32.75" style="131" customWidth="1"/>
    <col min="751" max="751" width="8.125" style="131" customWidth="1"/>
    <col min="752" max="753" width="9.125" style="131" customWidth="1"/>
    <col min="754" max="754" width="7.25" style="131" customWidth="1"/>
    <col min="755" max="755" width="5.75" style="131" customWidth="1"/>
    <col min="756" max="756" width="7.5" style="131" customWidth="1"/>
    <col min="757" max="757" width="5" style="131" customWidth="1"/>
    <col min="758" max="758" width="5.375" style="131" customWidth="1"/>
    <col min="759" max="759" width="6.25" style="131" customWidth="1"/>
    <col min="760" max="760" width="5.625" style="131" customWidth="1"/>
    <col min="761" max="761" width="4.875" style="131" customWidth="1"/>
    <col min="762" max="762" width="5.375" style="131" customWidth="1"/>
    <col min="763" max="763" width="6.25" style="131" customWidth="1"/>
    <col min="764" max="764" width="5.125" style="131" customWidth="1"/>
    <col min="765" max="765" width="7.5" style="131" customWidth="1"/>
    <col min="766" max="766" width="6.375" style="131" customWidth="1"/>
    <col min="767" max="767" width="6.75" style="131" customWidth="1"/>
    <col min="768" max="768" width="5.75" style="131" customWidth="1"/>
    <col min="769" max="769" width="5.375" style="131" customWidth="1"/>
    <col min="770" max="770" width="5" style="131" customWidth="1"/>
    <col min="771" max="771" width="5.25" style="131" customWidth="1"/>
    <col min="772" max="772" width="6.875" style="131" customWidth="1"/>
    <col min="773" max="773" width="4.375" style="131" customWidth="1"/>
    <col min="774" max="774" width="4.75" style="131" customWidth="1"/>
    <col min="775" max="775" width="5.375" style="131" customWidth="1"/>
    <col min="776" max="777" width="5.25" style="131" customWidth="1"/>
    <col min="778" max="778" width="4.875" style="131" customWidth="1"/>
    <col min="779" max="780" width="5.5" style="131" customWidth="1"/>
    <col min="781" max="781" width="5.875" style="131" customWidth="1"/>
    <col min="782" max="782" width="4.75" style="131" customWidth="1"/>
    <col min="783" max="783" width="5.875" style="131" customWidth="1"/>
    <col min="784" max="784" width="5.625" style="131" customWidth="1"/>
    <col min="785" max="785" width="4.625" style="131" customWidth="1"/>
    <col min="786" max="786" width="5.75" style="131" customWidth="1"/>
    <col min="787" max="787" width="5.375" style="131" customWidth="1"/>
    <col min="788" max="788" width="4.75" style="131" customWidth="1"/>
    <col min="789" max="789" width="6.125" style="131" customWidth="1"/>
    <col min="790" max="790" width="4.5" style="131" customWidth="1"/>
    <col min="791" max="791" width="25.75" style="131" customWidth="1"/>
    <col min="792" max="792" width="9" style="131"/>
    <col min="793" max="793" width="21.25" style="131" customWidth="1"/>
    <col min="794" max="794" width="20.375" style="131" customWidth="1"/>
    <col min="795" max="795" width="11.875" style="131" customWidth="1"/>
    <col min="796" max="1004" width="9" style="131"/>
    <col min="1005" max="1005" width="4.5" style="131" customWidth="1"/>
    <col min="1006" max="1006" width="32.75" style="131" customWidth="1"/>
    <col min="1007" max="1007" width="8.125" style="131" customWidth="1"/>
    <col min="1008" max="1009" width="9.125" style="131" customWidth="1"/>
    <col min="1010" max="1010" width="7.25" style="131" customWidth="1"/>
    <col min="1011" max="1011" width="5.75" style="131" customWidth="1"/>
    <col min="1012" max="1012" width="7.5" style="131" customWidth="1"/>
    <col min="1013" max="1013" width="5" style="131" customWidth="1"/>
    <col min="1014" max="1014" width="5.375" style="131" customWidth="1"/>
    <col min="1015" max="1015" width="6.25" style="131" customWidth="1"/>
    <col min="1016" max="1016" width="5.625" style="131" customWidth="1"/>
    <col min="1017" max="1017" width="4.875" style="131" customWidth="1"/>
    <col min="1018" max="1018" width="5.375" style="131" customWidth="1"/>
    <col min="1019" max="1019" width="6.25" style="131" customWidth="1"/>
    <col min="1020" max="1020" width="5.125" style="131" customWidth="1"/>
    <col min="1021" max="1021" width="7.5" style="131" customWidth="1"/>
    <col min="1022" max="1022" width="6.375" style="131" customWidth="1"/>
    <col min="1023" max="1023" width="6.75" style="131" customWidth="1"/>
    <col min="1024" max="1024" width="5.75" style="131" customWidth="1"/>
    <col min="1025" max="1025" width="5.375" style="131" customWidth="1"/>
    <col min="1026" max="1026" width="5" style="131" customWidth="1"/>
    <col min="1027" max="1027" width="5.25" style="131" customWidth="1"/>
    <col min="1028" max="1028" width="6.875" style="131" customWidth="1"/>
    <col min="1029" max="1029" width="4.375" style="131" customWidth="1"/>
    <col min="1030" max="1030" width="4.75" style="131" customWidth="1"/>
    <col min="1031" max="1031" width="5.375" style="131" customWidth="1"/>
    <col min="1032" max="1033" width="5.25" style="131" customWidth="1"/>
    <col min="1034" max="1034" width="4.875" style="131" customWidth="1"/>
    <col min="1035" max="1036" width="5.5" style="131" customWidth="1"/>
    <col min="1037" max="1037" width="5.875" style="131" customWidth="1"/>
    <col min="1038" max="1038" width="4.75" style="131" customWidth="1"/>
    <col min="1039" max="1039" width="5.875" style="131" customWidth="1"/>
    <col min="1040" max="1040" width="5.625" style="131" customWidth="1"/>
    <col min="1041" max="1041" width="4.625" style="131" customWidth="1"/>
    <col min="1042" max="1042" width="5.75" style="131" customWidth="1"/>
    <col min="1043" max="1043" width="5.375" style="131" customWidth="1"/>
    <col min="1044" max="1044" width="4.75" style="131" customWidth="1"/>
    <col min="1045" max="1045" width="6.125" style="131" customWidth="1"/>
    <col min="1046" max="1046" width="4.5" style="131" customWidth="1"/>
    <col min="1047" max="1047" width="25.75" style="131" customWidth="1"/>
    <col min="1048" max="1048" width="9" style="131"/>
    <col min="1049" max="1049" width="21.25" style="131" customWidth="1"/>
    <col min="1050" max="1050" width="20.375" style="131" customWidth="1"/>
    <col min="1051" max="1051" width="11.875" style="131" customWidth="1"/>
    <col min="1052" max="1260" width="9" style="131"/>
    <col min="1261" max="1261" width="4.5" style="131" customWidth="1"/>
    <col min="1262" max="1262" width="32.75" style="131" customWidth="1"/>
    <col min="1263" max="1263" width="8.125" style="131" customWidth="1"/>
    <col min="1264" max="1265" width="9.125" style="131" customWidth="1"/>
    <col min="1266" max="1266" width="7.25" style="131" customWidth="1"/>
    <col min="1267" max="1267" width="5.75" style="131" customWidth="1"/>
    <col min="1268" max="1268" width="7.5" style="131" customWidth="1"/>
    <col min="1269" max="1269" width="5" style="131" customWidth="1"/>
    <col min="1270" max="1270" width="5.375" style="131" customWidth="1"/>
    <col min="1271" max="1271" width="6.25" style="131" customWidth="1"/>
    <col min="1272" max="1272" width="5.625" style="131" customWidth="1"/>
    <col min="1273" max="1273" width="4.875" style="131" customWidth="1"/>
    <col min="1274" max="1274" width="5.375" style="131" customWidth="1"/>
    <col min="1275" max="1275" width="6.25" style="131" customWidth="1"/>
    <col min="1276" max="1276" width="5.125" style="131" customWidth="1"/>
    <col min="1277" max="1277" width="7.5" style="131" customWidth="1"/>
    <col min="1278" max="1278" width="6.375" style="131" customWidth="1"/>
    <col min="1279" max="1279" width="6.75" style="131" customWidth="1"/>
    <col min="1280" max="1280" width="5.75" style="131" customWidth="1"/>
    <col min="1281" max="1281" width="5.375" style="131" customWidth="1"/>
    <col min="1282" max="1282" width="5" style="131" customWidth="1"/>
    <col min="1283" max="1283" width="5.25" style="131" customWidth="1"/>
    <col min="1284" max="1284" width="6.875" style="131" customWidth="1"/>
    <col min="1285" max="1285" width="4.375" style="131" customWidth="1"/>
    <col min="1286" max="1286" width="4.75" style="131" customWidth="1"/>
    <col min="1287" max="1287" width="5.375" style="131" customWidth="1"/>
    <col min="1288" max="1289" width="5.25" style="131" customWidth="1"/>
    <col min="1290" max="1290" width="4.875" style="131" customWidth="1"/>
    <col min="1291" max="1292" width="5.5" style="131" customWidth="1"/>
    <col min="1293" max="1293" width="5.875" style="131" customWidth="1"/>
    <col min="1294" max="1294" width="4.75" style="131" customWidth="1"/>
    <col min="1295" max="1295" width="5.875" style="131" customWidth="1"/>
    <col min="1296" max="1296" width="5.625" style="131" customWidth="1"/>
    <col min="1297" max="1297" width="4.625" style="131" customWidth="1"/>
    <col min="1298" max="1298" width="5.75" style="131" customWidth="1"/>
    <col min="1299" max="1299" width="5.375" style="131" customWidth="1"/>
    <col min="1300" max="1300" width="4.75" style="131" customWidth="1"/>
    <col min="1301" max="1301" width="6.125" style="131" customWidth="1"/>
    <col min="1302" max="1302" width="4.5" style="131" customWidth="1"/>
    <col min="1303" max="1303" width="25.75" style="131" customWidth="1"/>
    <col min="1304" max="1304" width="9" style="131"/>
    <col min="1305" max="1305" width="21.25" style="131" customWidth="1"/>
    <col min="1306" max="1306" width="20.375" style="131" customWidth="1"/>
    <col min="1307" max="1307" width="11.875" style="131" customWidth="1"/>
    <col min="1308" max="1516" width="9" style="131"/>
    <col min="1517" max="1517" width="4.5" style="131" customWidth="1"/>
    <col min="1518" max="1518" width="32.75" style="131" customWidth="1"/>
    <col min="1519" max="1519" width="8.125" style="131" customWidth="1"/>
    <col min="1520" max="1521" width="9.125" style="131" customWidth="1"/>
    <col min="1522" max="1522" width="7.25" style="131" customWidth="1"/>
    <col min="1523" max="1523" width="5.75" style="131" customWidth="1"/>
    <col min="1524" max="1524" width="7.5" style="131" customWidth="1"/>
    <col min="1525" max="1525" width="5" style="131" customWidth="1"/>
    <col min="1526" max="1526" width="5.375" style="131" customWidth="1"/>
    <col min="1527" max="1527" width="6.25" style="131" customWidth="1"/>
    <col min="1528" max="1528" width="5.625" style="131" customWidth="1"/>
    <col min="1529" max="1529" width="4.875" style="131" customWidth="1"/>
    <col min="1530" max="1530" width="5.375" style="131" customWidth="1"/>
    <col min="1531" max="1531" width="6.25" style="131" customWidth="1"/>
    <col min="1532" max="1532" width="5.125" style="131" customWidth="1"/>
    <col min="1533" max="1533" width="7.5" style="131" customWidth="1"/>
    <col min="1534" max="1534" width="6.375" style="131" customWidth="1"/>
    <col min="1535" max="1535" width="6.75" style="131" customWidth="1"/>
    <col min="1536" max="1536" width="5.75" style="131" customWidth="1"/>
    <col min="1537" max="1537" width="5.375" style="131" customWidth="1"/>
    <col min="1538" max="1538" width="5" style="131" customWidth="1"/>
    <col min="1539" max="1539" width="5.25" style="131" customWidth="1"/>
    <col min="1540" max="1540" width="6.875" style="131" customWidth="1"/>
    <col min="1541" max="1541" width="4.375" style="131" customWidth="1"/>
    <col min="1542" max="1542" width="4.75" style="131" customWidth="1"/>
    <col min="1543" max="1543" width="5.375" style="131" customWidth="1"/>
    <col min="1544" max="1545" width="5.25" style="131" customWidth="1"/>
    <col min="1546" max="1546" width="4.875" style="131" customWidth="1"/>
    <col min="1547" max="1548" width="5.5" style="131" customWidth="1"/>
    <col min="1549" max="1549" width="5.875" style="131" customWidth="1"/>
    <col min="1550" max="1550" width="4.75" style="131" customWidth="1"/>
    <col min="1551" max="1551" width="5.875" style="131" customWidth="1"/>
    <col min="1552" max="1552" width="5.625" style="131" customWidth="1"/>
    <col min="1553" max="1553" width="4.625" style="131" customWidth="1"/>
    <col min="1554" max="1554" width="5.75" style="131" customWidth="1"/>
    <col min="1555" max="1555" width="5.375" style="131" customWidth="1"/>
    <col min="1556" max="1556" width="4.75" style="131" customWidth="1"/>
    <col min="1557" max="1557" width="6.125" style="131" customWidth="1"/>
    <col min="1558" max="1558" width="4.5" style="131" customWidth="1"/>
    <col min="1559" max="1559" width="25.75" style="131" customWidth="1"/>
    <col min="1560" max="1560" width="9" style="131"/>
    <col min="1561" max="1561" width="21.25" style="131" customWidth="1"/>
    <col min="1562" max="1562" width="20.375" style="131" customWidth="1"/>
    <col min="1563" max="1563" width="11.875" style="131" customWidth="1"/>
    <col min="1564" max="1772" width="9" style="131"/>
    <col min="1773" max="1773" width="4.5" style="131" customWidth="1"/>
    <col min="1774" max="1774" width="32.75" style="131" customWidth="1"/>
    <col min="1775" max="1775" width="8.125" style="131" customWidth="1"/>
    <col min="1776" max="1777" width="9.125" style="131" customWidth="1"/>
    <col min="1778" max="1778" width="7.25" style="131" customWidth="1"/>
    <col min="1779" max="1779" width="5.75" style="131" customWidth="1"/>
    <col min="1780" max="1780" width="7.5" style="131" customWidth="1"/>
    <col min="1781" max="1781" width="5" style="131" customWidth="1"/>
    <col min="1782" max="1782" width="5.375" style="131" customWidth="1"/>
    <col min="1783" max="1783" width="6.25" style="131" customWidth="1"/>
    <col min="1784" max="1784" width="5.625" style="131" customWidth="1"/>
    <col min="1785" max="1785" width="4.875" style="131" customWidth="1"/>
    <col min="1786" max="1786" width="5.375" style="131" customWidth="1"/>
    <col min="1787" max="1787" width="6.25" style="131" customWidth="1"/>
    <col min="1788" max="1788" width="5.125" style="131" customWidth="1"/>
    <col min="1789" max="1789" width="7.5" style="131" customWidth="1"/>
    <col min="1790" max="1790" width="6.375" style="131" customWidth="1"/>
    <col min="1791" max="1791" width="6.75" style="131" customWidth="1"/>
    <col min="1792" max="1792" width="5.75" style="131" customWidth="1"/>
    <col min="1793" max="1793" width="5.375" style="131" customWidth="1"/>
    <col min="1794" max="1794" width="5" style="131" customWidth="1"/>
    <col min="1795" max="1795" width="5.25" style="131" customWidth="1"/>
    <col min="1796" max="1796" width="6.875" style="131" customWidth="1"/>
    <col min="1797" max="1797" width="4.375" style="131" customWidth="1"/>
    <col min="1798" max="1798" width="4.75" style="131" customWidth="1"/>
    <col min="1799" max="1799" width="5.375" style="131" customWidth="1"/>
    <col min="1800" max="1801" width="5.25" style="131" customWidth="1"/>
    <col min="1802" max="1802" width="4.875" style="131" customWidth="1"/>
    <col min="1803" max="1804" width="5.5" style="131" customWidth="1"/>
    <col min="1805" max="1805" width="5.875" style="131" customWidth="1"/>
    <col min="1806" max="1806" width="4.75" style="131" customWidth="1"/>
    <col min="1807" max="1807" width="5.875" style="131" customWidth="1"/>
    <col min="1808" max="1808" width="5.625" style="131" customWidth="1"/>
    <col min="1809" max="1809" width="4.625" style="131" customWidth="1"/>
    <col min="1810" max="1810" width="5.75" style="131" customWidth="1"/>
    <col min="1811" max="1811" width="5.375" style="131" customWidth="1"/>
    <col min="1812" max="1812" width="4.75" style="131" customWidth="1"/>
    <col min="1813" max="1813" width="6.125" style="131" customWidth="1"/>
    <col min="1814" max="1814" width="4.5" style="131" customWidth="1"/>
    <col min="1815" max="1815" width="25.75" style="131" customWidth="1"/>
    <col min="1816" max="1816" width="9" style="131"/>
    <col min="1817" max="1817" width="21.25" style="131" customWidth="1"/>
    <col min="1818" max="1818" width="20.375" style="131" customWidth="1"/>
    <col min="1819" max="1819" width="11.875" style="131" customWidth="1"/>
    <col min="1820" max="2028" width="9" style="131"/>
    <col min="2029" max="2029" width="4.5" style="131" customWidth="1"/>
    <col min="2030" max="2030" width="32.75" style="131" customWidth="1"/>
    <col min="2031" max="2031" width="8.125" style="131" customWidth="1"/>
    <col min="2032" max="2033" width="9.125" style="131" customWidth="1"/>
    <col min="2034" max="2034" width="7.25" style="131" customWidth="1"/>
    <col min="2035" max="2035" width="5.75" style="131" customWidth="1"/>
    <col min="2036" max="2036" width="7.5" style="131" customWidth="1"/>
    <col min="2037" max="2037" width="5" style="131" customWidth="1"/>
    <col min="2038" max="2038" width="5.375" style="131" customWidth="1"/>
    <col min="2039" max="2039" width="6.25" style="131" customWidth="1"/>
    <col min="2040" max="2040" width="5.625" style="131" customWidth="1"/>
    <col min="2041" max="2041" width="4.875" style="131" customWidth="1"/>
    <col min="2042" max="2042" width="5.375" style="131" customWidth="1"/>
    <col min="2043" max="2043" width="6.25" style="131" customWidth="1"/>
    <col min="2044" max="2044" width="5.125" style="131" customWidth="1"/>
    <col min="2045" max="2045" width="7.5" style="131" customWidth="1"/>
    <col min="2046" max="2046" width="6.375" style="131" customWidth="1"/>
    <col min="2047" max="2047" width="6.75" style="131" customWidth="1"/>
    <col min="2048" max="2048" width="5.75" style="131" customWidth="1"/>
    <col min="2049" max="2049" width="5.375" style="131" customWidth="1"/>
    <col min="2050" max="2050" width="5" style="131" customWidth="1"/>
    <col min="2051" max="2051" width="5.25" style="131" customWidth="1"/>
    <col min="2052" max="2052" width="6.875" style="131" customWidth="1"/>
    <col min="2053" max="2053" width="4.375" style="131" customWidth="1"/>
    <col min="2054" max="2054" width="4.75" style="131" customWidth="1"/>
    <col min="2055" max="2055" width="5.375" style="131" customWidth="1"/>
    <col min="2056" max="2057" width="5.25" style="131" customWidth="1"/>
    <col min="2058" max="2058" width="4.875" style="131" customWidth="1"/>
    <col min="2059" max="2060" width="5.5" style="131" customWidth="1"/>
    <col min="2061" max="2061" width="5.875" style="131" customWidth="1"/>
    <col min="2062" max="2062" width="4.75" style="131" customWidth="1"/>
    <col min="2063" max="2063" width="5.875" style="131" customWidth="1"/>
    <col min="2064" max="2064" width="5.625" style="131" customWidth="1"/>
    <col min="2065" max="2065" width="4.625" style="131" customWidth="1"/>
    <col min="2066" max="2066" width="5.75" style="131" customWidth="1"/>
    <col min="2067" max="2067" width="5.375" style="131" customWidth="1"/>
    <col min="2068" max="2068" width="4.75" style="131" customWidth="1"/>
    <col min="2069" max="2069" width="6.125" style="131" customWidth="1"/>
    <col min="2070" max="2070" width="4.5" style="131" customWidth="1"/>
    <col min="2071" max="2071" width="25.75" style="131" customWidth="1"/>
    <col min="2072" max="2072" width="9" style="131"/>
    <col min="2073" max="2073" width="21.25" style="131" customWidth="1"/>
    <col min="2074" max="2074" width="20.375" style="131" customWidth="1"/>
    <col min="2075" max="2075" width="11.875" style="131" customWidth="1"/>
    <col min="2076" max="2284" width="9" style="131"/>
    <col min="2285" max="2285" width="4.5" style="131" customWidth="1"/>
    <col min="2286" max="2286" width="32.75" style="131" customWidth="1"/>
    <col min="2287" max="2287" width="8.125" style="131" customWidth="1"/>
    <col min="2288" max="2289" width="9.125" style="131" customWidth="1"/>
    <col min="2290" max="2290" width="7.25" style="131" customWidth="1"/>
    <col min="2291" max="2291" width="5.75" style="131" customWidth="1"/>
    <col min="2292" max="2292" width="7.5" style="131" customWidth="1"/>
    <col min="2293" max="2293" width="5" style="131" customWidth="1"/>
    <col min="2294" max="2294" width="5.375" style="131" customWidth="1"/>
    <col min="2295" max="2295" width="6.25" style="131" customWidth="1"/>
    <col min="2296" max="2296" width="5.625" style="131" customWidth="1"/>
    <col min="2297" max="2297" width="4.875" style="131" customWidth="1"/>
    <col min="2298" max="2298" width="5.375" style="131" customWidth="1"/>
    <col min="2299" max="2299" width="6.25" style="131" customWidth="1"/>
    <col min="2300" max="2300" width="5.125" style="131" customWidth="1"/>
    <col min="2301" max="2301" width="7.5" style="131" customWidth="1"/>
    <col min="2302" max="2302" width="6.375" style="131" customWidth="1"/>
    <col min="2303" max="2303" width="6.75" style="131" customWidth="1"/>
    <col min="2304" max="2304" width="5.75" style="131" customWidth="1"/>
    <col min="2305" max="2305" width="5.375" style="131" customWidth="1"/>
    <col min="2306" max="2306" width="5" style="131" customWidth="1"/>
    <col min="2307" max="2307" width="5.25" style="131" customWidth="1"/>
    <col min="2308" max="2308" width="6.875" style="131" customWidth="1"/>
    <col min="2309" max="2309" width="4.375" style="131" customWidth="1"/>
    <col min="2310" max="2310" width="4.75" style="131" customWidth="1"/>
    <col min="2311" max="2311" width="5.375" style="131" customWidth="1"/>
    <col min="2312" max="2313" width="5.25" style="131" customWidth="1"/>
    <col min="2314" max="2314" width="4.875" style="131" customWidth="1"/>
    <col min="2315" max="2316" width="5.5" style="131" customWidth="1"/>
    <col min="2317" max="2317" width="5.875" style="131" customWidth="1"/>
    <col min="2318" max="2318" width="4.75" style="131" customWidth="1"/>
    <col min="2319" max="2319" width="5.875" style="131" customWidth="1"/>
    <col min="2320" max="2320" width="5.625" style="131" customWidth="1"/>
    <col min="2321" max="2321" width="4.625" style="131" customWidth="1"/>
    <col min="2322" max="2322" width="5.75" style="131" customWidth="1"/>
    <col min="2323" max="2323" width="5.375" style="131" customWidth="1"/>
    <col min="2324" max="2324" width="4.75" style="131" customWidth="1"/>
    <col min="2325" max="2325" width="6.125" style="131" customWidth="1"/>
    <col min="2326" max="2326" width="4.5" style="131" customWidth="1"/>
    <col min="2327" max="2327" width="25.75" style="131" customWidth="1"/>
    <col min="2328" max="2328" width="9" style="131"/>
    <col min="2329" max="2329" width="21.25" style="131" customWidth="1"/>
    <col min="2330" max="2330" width="20.375" style="131" customWidth="1"/>
    <col min="2331" max="2331" width="11.875" style="131" customWidth="1"/>
    <col min="2332" max="2540" width="9" style="131"/>
    <col min="2541" max="2541" width="4.5" style="131" customWidth="1"/>
    <col min="2542" max="2542" width="32.75" style="131" customWidth="1"/>
    <col min="2543" max="2543" width="8.125" style="131" customWidth="1"/>
    <col min="2544" max="2545" width="9.125" style="131" customWidth="1"/>
    <col min="2546" max="2546" width="7.25" style="131" customWidth="1"/>
    <col min="2547" max="2547" width="5.75" style="131" customWidth="1"/>
    <col min="2548" max="2548" width="7.5" style="131" customWidth="1"/>
    <col min="2549" max="2549" width="5" style="131" customWidth="1"/>
    <col min="2550" max="2550" width="5.375" style="131" customWidth="1"/>
    <col min="2551" max="2551" width="6.25" style="131" customWidth="1"/>
    <col min="2552" max="2552" width="5.625" style="131" customWidth="1"/>
    <col min="2553" max="2553" width="4.875" style="131" customWidth="1"/>
    <col min="2554" max="2554" width="5.375" style="131" customWidth="1"/>
    <col min="2555" max="2555" width="6.25" style="131" customWidth="1"/>
    <col min="2556" max="2556" width="5.125" style="131" customWidth="1"/>
    <col min="2557" max="2557" width="7.5" style="131" customWidth="1"/>
    <col min="2558" max="2558" width="6.375" style="131" customWidth="1"/>
    <col min="2559" max="2559" width="6.75" style="131" customWidth="1"/>
    <col min="2560" max="2560" width="5.75" style="131" customWidth="1"/>
    <col min="2561" max="2561" width="5.375" style="131" customWidth="1"/>
    <col min="2562" max="2562" width="5" style="131" customWidth="1"/>
    <col min="2563" max="2563" width="5.25" style="131" customWidth="1"/>
    <col min="2564" max="2564" width="6.875" style="131" customWidth="1"/>
    <col min="2565" max="2565" width="4.375" style="131" customWidth="1"/>
    <col min="2566" max="2566" width="4.75" style="131" customWidth="1"/>
    <col min="2567" max="2567" width="5.375" style="131" customWidth="1"/>
    <col min="2568" max="2569" width="5.25" style="131" customWidth="1"/>
    <col min="2570" max="2570" width="4.875" style="131" customWidth="1"/>
    <col min="2571" max="2572" width="5.5" style="131" customWidth="1"/>
    <col min="2573" max="2573" width="5.875" style="131" customWidth="1"/>
    <col min="2574" max="2574" width="4.75" style="131" customWidth="1"/>
    <col min="2575" max="2575" width="5.875" style="131" customWidth="1"/>
    <col min="2576" max="2576" width="5.625" style="131" customWidth="1"/>
    <col min="2577" max="2577" width="4.625" style="131" customWidth="1"/>
    <col min="2578" max="2578" width="5.75" style="131" customWidth="1"/>
    <col min="2579" max="2579" width="5.375" style="131" customWidth="1"/>
    <col min="2580" max="2580" width="4.75" style="131" customWidth="1"/>
    <col min="2581" max="2581" width="6.125" style="131" customWidth="1"/>
    <col min="2582" max="2582" width="4.5" style="131" customWidth="1"/>
    <col min="2583" max="2583" width="25.75" style="131" customWidth="1"/>
    <col min="2584" max="2584" width="9" style="131"/>
    <col min="2585" max="2585" width="21.25" style="131" customWidth="1"/>
    <col min="2586" max="2586" width="20.375" style="131" customWidth="1"/>
    <col min="2587" max="2587" width="11.875" style="131" customWidth="1"/>
    <col min="2588" max="2796" width="9" style="131"/>
    <col min="2797" max="2797" width="4.5" style="131" customWidth="1"/>
    <col min="2798" max="2798" width="32.75" style="131" customWidth="1"/>
    <col min="2799" max="2799" width="8.125" style="131" customWidth="1"/>
    <col min="2800" max="2801" width="9.125" style="131" customWidth="1"/>
    <col min="2802" max="2802" width="7.25" style="131" customWidth="1"/>
    <col min="2803" max="2803" width="5.75" style="131" customWidth="1"/>
    <col min="2804" max="2804" width="7.5" style="131" customWidth="1"/>
    <col min="2805" max="2805" width="5" style="131" customWidth="1"/>
    <col min="2806" max="2806" width="5.375" style="131" customWidth="1"/>
    <col min="2807" max="2807" width="6.25" style="131" customWidth="1"/>
    <col min="2808" max="2808" width="5.625" style="131" customWidth="1"/>
    <col min="2809" max="2809" width="4.875" style="131" customWidth="1"/>
    <col min="2810" max="2810" width="5.375" style="131" customWidth="1"/>
    <col min="2811" max="2811" width="6.25" style="131" customWidth="1"/>
    <col min="2812" max="2812" width="5.125" style="131" customWidth="1"/>
    <col min="2813" max="2813" width="7.5" style="131" customWidth="1"/>
    <col min="2814" max="2814" width="6.375" style="131" customWidth="1"/>
    <col min="2815" max="2815" width="6.75" style="131" customWidth="1"/>
    <col min="2816" max="2816" width="5.75" style="131" customWidth="1"/>
    <col min="2817" max="2817" width="5.375" style="131" customWidth="1"/>
    <col min="2818" max="2818" width="5" style="131" customWidth="1"/>
    <col min="2819" max="2819" width="5.25" style="131" customWidth="1"/>
    <col min="2820" max="2820" width="6.875" style="131" customWidth="1"/>
    <col min="2821" max="2821" width="4.375" style="131" customWidth="1"/>
    <col min="2822" max="2822" width="4.75" style="131" customWidth="1"/>
    <col min="2823" max="2823" width="5.375" style="131" customWidth="1"/>
    <col min="2824" max="2825" width="5.25" style="131" customWidth="1"/>
    <col min="2826" max="2826" width="4.875" style="131" customWidth="1"/>
    <col min="2827" max="2828" width="5.5" style="131" customWidth="1"/>
    <col min="2829" max="2829" width="5.875" style="131" customWidth="1"/>
    <col min="2830" max="2830" width="4.75" style="131" customWidth="1"/>
    <col min="2831" max="2831" width="5.875" style="131" customWidth="1"/>
    <col min="2832" max="2832" width="5.625" style="131" customWidth="1"/>
    <col min="2833" max="2833" width="4.625" style="131" customWidth="1"/>
    <col min="2834" max="2834" width="5.75" style="131" customWidth="1"/>
    <col min="2835" max="2835" width="5.375" style="131" customWidth="1"/>
    <col min="2836" max="2836" width="4.75" style="131" customWidth="1"/>
    <col min="2837" max="2837" width="6.125" style="131" customWidth="1"/>
    <col min="2838" max="2838" width="4.5" style="131" customWidth="1"/>
    <col min="2839" max="2839" width="25.75" style="131" customWidth="1"/>
    <col min="2840" max="2840" width="9" style="131"/>
    <col min="2841" max="2841" width="21.25" style="131" customWidth="1"/>
    <col min="2842" max="2842" width="20.375" style="131" customWidth="1"/>
    <col min="2843" max="2843" width="11.875" style="131" customWidth="1"/>
    <col min="2844" max="3052" width="9" style="131"/>
    <col min="3053" max="3053" width="4.5" style="131" customWidth="1"/>
    <col min="3054" max="3054" width="32.75" style="131" customWidth="1"/>
    <col min="3055" max="3055" width="8.125" style="131" customWidth="1"/>
    <col min="3056" max="3057" width="9.125" style="131" customWidth="1"/>
    <col min="3058" max="3058" width="7.25" style="131" customWidth="1"/>
    <col min="3059" max="3059" width="5.75" style="131" customWidth="1"/>
    <col min="3060" max="3060" width="7.5" style="131" customWidth="1"/>
    <col min="3061" max="3061" width="5" style="131" customWidth="1"/>
    <col min="3062" max="3062" width="5.375" style="131" customWidth="1"/>
    <col min="3063" max="3063" width="6.25" style="131" customWidth="1"/>
    <col min="3064" max="3064" width="5.625" style="131" customWidth="1"/>
    <col min="3065" max="3065" width="4.875" style="131" customWidth="1"/>
    <col min="3066" max="3066" width="5.375" style="131" customWidth="1"/>
    <col min="3067" max="3067" width="6.25" style="131" customWidth="1"/>
    <col min="3068" max="3068" width="5.125" style="131" customWidth="1"/>
    <col min="3069" max="3069" width="7.5" style="131" customWidth="1"/>
    <col min="3070" max="3070" width="6.375" style="131" customWidth="1"/>
    <col min="3071" max="3071" width="6.75" style="131" customWidth="1"/>
    <col min="3072" max="3072" width="5.75" style="131" customWidth="1"/>
    <col min="3073" max="3073" width="5.375" style="131" customWidth="1"/>
    <col min="3074" max="3074" width="5" style="131" customWidth="1"/>
    <col min="3075" max="3075" width="5.25" style="131" customWidth="1"/>
    <col min="3076" max="3076" width="6.875" style="131" customWidth="1"/>
    <col min="3077" max="3077" width="4.375" style="131" customWidth="1"/>
    <col min="3078" max="3078" width="4.75" style="131" customWidth="1"/>
    <col min="3079" max="3079" width="5.375" style="131" customWidth="1"/>
    <col min="3080" max="3081" width="5.25" style="131" customWidth="1"/>
    <col min="3082" max="3082" width="4.875" style="131" customWidth="1"/>
    <col min="3083" max="3084" width="5.5" style="131" customWidth="1"/>
    <col min="3085" max="3085" width="5.875" style="131" customWidth="1"/>
    <col min="3086" max="3086" width="4.75" style="131" customWidth="1"/>
    <col min="3087" max="3087" width="5.875" style="131" customWidth="1"/>
    <col min="3088" max="3088" width="5.625" style="131" customWidth="1"/>
    <col min="3089" max="3089" width="4.625" style="131" customWidth="1"/>
    <col min="3090" max="3090" width="5.75" style="131" customWidth="1"/>
    <col min="3091" max="3091" width="5.375" style="131" customWidth="1"/>
    <col min="3092" max="3092" width="4.75" style="131" customWidth="1"/>
    <col min="3093" max="3093" width="6.125" style="131" customWidth="1"/>
    <col min="3094" max="3094" width="4.5" style="131" customWidth="1"/>
    <col min="3095" max="3095" width="25.75" style="131" customWidth="1"/>
    <col min="3096" max="3096" width="9" style="131"/>
    <col min="3097" max="3097" width="21.25" style="131" customWidth="1"/>
    <col min="3098" max="3098" width="20.375" style="131" customWidth="1"/>
    <col min="3099" max="3099" width="11.875" style="131" customWidth="1"/>
    <col min="3100" max="3308" width="9" style="131"/>
    <col min="3309" max="3309" width="4.5" style="131" customWidth="1"/>
    <col min="3310" max="3310" width="32.75" style="131" customWidth="1"/>
    <col min="3311" max="3311" width="8.125" style="131" customWidth="1"/>
    <col min="3312" max="3313" width="9.125" style="131" customWidth="1"/>
    <col min="3314" max="3314" width="7.25" style="131" customWidth="1"/>
    <col min="3315" max="3315" width="5.75" style="131" customWidth="1"/>
    <col min="3316" max="3316" width="7.5" style="131" customWidth="1"/>
    <col min="3317" max="3317" width="5" style="131" customWidth="1"/>
    <col min="3318" max="3318" width="5.375" style="131" customWidth="1"/>
    <col min="3319" max="3319" width="6.25" style="131" customWidth="1"/>
    <col min="3320" max="3320" width="5.625" style="131" customWidth="1"/>
    <col min="3321" max="3321" width="4.875" style="131" customWidth="1"/>
    <col min="3322" max="3322" width="5.375" style="131" customWidth="1"/>
    <col min="3323" max="3323" width="6.25" style="131" customWidth="1"/>
    <col min="3324" max="3324" width="5.125" style="131" customWidth="1"/>
    <col min="3325" max="3325" width="7.5" style="131" customWidth="1"/>
    <col min="3326" max="3326" width="6.375" style="131" customWidth="1"/>
    <col min="3327" max="3327" width="6.75" style="131" customWidth="1"/>
    <col min="3328" max="3328" width="5.75" style="131" customWidth="1"/>
    <col min="3329" max="3329" width="5.375" style="131" customWidth="1"/>
    <col min="3330" max="3330" width="5" style="131" customWidth="1"/>
    <col min="3331" max="3331" width="5.25" style="131" customWidth="1"/>
    <col min="3332" max="3332" width="6.875" style="131" customWidth="1"/>
    <col min="3333" max="3333" width="4.375" style="131" customWidth="1"/>
    <col min="3334" max="3334" width="4.75" style="131" customWidth="1"/>
    <col min="3335" max="3335" width="5.375" style="131" customWidth="1"/>
    <col min="3336" max="3337" width="5.25" style="131" customWidth="1"/>
    <col min="3338" max="3338" width="4.875" style="131" customWidth="1"/>
    <col min="3339" max="3340" width="5.5" style="131" customWidth="1"/>
    <col min="3341" max="3341" width="5.875" style="131" customWidth="1"/>
    <col min="3342" max="3342" width="4.75" style="131" customWidth="1"/>
    <col min="3343" max="3343" width="5.875" style="131" customWidth="1"/>
    <col min="3344" max="3344" width="5.625" style="131" customWidth="1"/>
    <col min="3345" max="3345" width="4.625" style="131" customWidth="1"/>
    <col min="3346" max="3346" width="5.75" style="131" customWidth="1"/>
    <col min="3347" max="3347" width="5.375" style="131" customWidth="1"/>
    <col min="3348" max="3348" width="4.75" style="131" customWidth="1"/>
    <col min="3349" max="3349" width="6.125" style="131" customWidth="1"/>
    <col min="3350" max="3350" width="4.5" style="131" customWidth="1"/>
    <col min="3351" max="3351" width="25.75" style="131" customWidth="1"/>
    <col min="3352" max="3352" width="9" style="131"/>
    <col min="3353" max="3353" width="21.25" style="131" customWidth="1"/>
    <col min="3354" max="3354" width="20.375" style="131" customWidth="1"/>
    <col min="3355" max="3355" width="11.875" style="131" customWidth="1"/>
    <col min="3356" max="3564" width="9" style="131"/>
    <col min="3565" max="3565" width="4.5" style="131" customWidth="1"/>
    <col min="3566" max="3566" width="32.75" style="131" customWidth="1"/>
    <col min="3567" max="3567" width="8.125" style="131" customWidth="1"/>
    <col min="3568" max="3569" width="9.125" style="131" customWidth="1"/>
    <col min="3570" max="3570" width="7.25" style="131" customWidth="1"/>
    <col min="3571" max="3571" width="5.75" style="131" customWidth="1"/>
    <col min="3572" max="3572" width="7.5" style="131" customWidth="1"/>
    <col min="3573" max="3573" width="5" style="131" customWidth="1"/>
    <col min="3574" max="3574" width="5.375" style="131" customWidth="1"/>
    <col min="3575" max="3575" width="6.25" style="131" customWidth="1"/>
    <col min="3576" max="3576" width="5.625" style="131" customWidth="1"/>
    <col min="3577" max="3577" width="4.875" style="131" customWidth="1"/>
    <col min="3578" max="3578" width="5.375" style="131" customWidth="1"/>
    <col min="3579" max="3579" width="6.25" style="131" customWidth="1"/>
    <col min="3580" max="3580" width="5.125" style="131" customWidth="1"/>
    <col min="3581" max="3581" width="7.5" style="131" customWidth="1"/>
    <col min="3582" max="3582" width="6.375" style="131" customWidth="1"/>
    <col min="3583" max="3583" width="6.75" style="131" customWidth="1"/>
    <col min="3584" max="3584" width="5.75" style="131" customWidth="1"/>
    <col min="3585" max="3585" width="5.375" style="131" customWidth="1"/>
    <col min="3586" max="3586" width="5" style="131" customWidth="1"/>
    <col min="3587" max="3587" width="5.25" style="131" customWidth="1"/>
    <col min="3588" max="3588" width="6.875" style="131" customWidth="1"/>
    <col min="3589" max="3589" width="4.375" style="131" customWidth="1"/>
    <col min="3590" max="3590" width="4.75" style="131" customWidth="1"/>
    <col min="3591" max="3591" width="5.375" style="131" customWidth="1"/>
    <col min="3592" max="3593" width="5.25" style="131" customWidth="1"/>
    <col min="3594" max="3594" width="4.875" style="131" customWidth="1"/>
    <col min="3595" max="3596" width="5.5" style="131" customWidth="1"/>
    <col min="3597" max="3597" width="5.875" style="131" customWidth="1"/>
    <col min="3598" max="3598" width="4.75" style="131" customWidth="1"/>
    <col min="3599" max="3599" width="5.875" style="131" customWidth="1"/>
    <col min="3600" max="3600" width="5.625" style="131" customWidth="1"/>
    <col min="3601" max="3601" width="4.625" style="131" customWidth="1"/>
    <col min="3602" max="3602" width="5.75" style="131" customWidth="1"/>
    <col min="3603" max="3603" width="5.375" style="131" customWidth="1"/>
    <col min="3604" max="3604" width="4.75" style="131" customWidth="1"/>
    <col min="3605" max="3605" width="6.125" style="131" customWidth="1"/>
    <col min="3606" max="3606" width="4.5" style="131" customWidth="1"/>
    <col min="3607" max="3607" width="25.75" style="131" customWidth="1"/>
    <col min="3608" max="3608" width="9" style="131"/>
    <col min="3609" max="3609" width="21.25" style="131" customWidth="1"/>
    <col min="3610" max="3610" width="20.375" style="131" customWidth="1"/>
    <col min="3611" max="3611" width="11.875" style="131" customWidth="1"/>
    <col min="3612" max="3820" width="9" style="131"/>
    <col min="3821" max="3821" width="4.5" style="131" customWidth="1"/>
    <col min="3822" max="3822" width="32.75" style="131" customWidth="1"/>
    <col min="3823" max="3823" width="8.125" style="131" customWidth="1"/>
    <col min="3824" max="3825" width="9.125" style="131" customWidth="1"/>
    <col min="3826" max="3826" width="7.25" style="131" customWidth="1"/>
    <col min="3827" max="3827" width="5.75" style="131" customWidth="1"/>
    <col min="3828" max="3828" width="7.5" style="131" customWidth="1"/>
    <col min="3829" max="3829" width="5" style="131" customWidth="1"/>
    <col min="3830" max="3830" width="5.375" style="131" customWidth="1"/>
    <col min="3831" max="3831" width="6.25" style="131" customWidth="1"/>
    <col min="3832" max="3832" width="5.625" style="131" customWidth="1"/>
    <col min="3833" max="3833" width="4.875" style="131" customWidth="1"/>
    <col min="3834" max="3834" width="5.375" style="131" customWidth="1"/>
    <col min="3835" max="3835" width="6.25" style="131" customWidth="1"/>
    <col min="3836" max="3836" width="5.125" style="131" customWidth="1"/>
    <col min="3837" max="3837" width="7.5" style="131" customWidth="1"/>
    <col min="3838" max="3838" width="6.375" style="131" customWidth="1"/>
    <col min="3839" max="3839" width="6.75" style="131" customWidth="1"/>
    <col min="3840" max="3840" width="5.75" style="131" customWidth="1"/>
    <col min="3841" max="3841" width="5.375" style="131" customWidth="1"/>
    <col min="3842" max="3842" width="5" style="131" customWidth="1"/>
    <col min="3843" max="3843" width="5.25" style="131" customWidth="1"/>
    <col min="3844" max="3844" width="6.875" style="131" customWidth="1"/>
    <col min="3845" max="3845" width="4.375" style="131" customWidth="1"/>
    <col min="3846" max="3846" width="4.75" style="131" customWidth="1"/>
    <col min="3847" max="3847" width="5.375" style="131" customWidth="1"/>
    <col min="3848" max="3849" width="5.25" style="131" customWidth="1"/>
    <col min="3850" max="3850" width="4.875" style="131" customWidth="1"/>
    <col min="3851" max="3852" width="5.5" style="131" customWidth="1"/>
    <col min="3853" max="3853" width="5.875" style="131" customWidth="1"/>
    <col min="3854" max="3854" width="4.75" style="131" customWidth="1"/>
    <col min="3855" max="3855" width="5.875" style="131" customWidth="1"/>
    <col min="3856" max="3856" width="5.625" style="131" customWidth="1"/>
    <col min="3857" max="3857" width="4.625" style="131" customWidth="1"/>
    <col min="3858" max="3858" width="5.75" style="131" customWidth="1"/>
    <col min="3859" max="3859" width="5.375" style="131" customWidth="1"/>
    <col min="3860" max="3860" width="4.75" style="131" customWidth="1"/>
    <col min="3861" max="3861" width="6.125" style="131" customWidth="1"/>
    <col min="3862" max="3862" width="4.5" style="131" customWidth="1"/>
    <col min="3863" max="3863" width="25.75" style="131" customWidth="1"/>
    <col min="3864" max="3864" width="9" style="131"/>
    <col min="3865" max="3865" width="21.25" style="131" customWidth="1"/>
    <col min="3866" max="3866" width="20.375" style="131" customWidth="1"/>
    <col min="3867" max="3867" width="11.875" style="131" customWidth="1"/>
    <col min="3868" max="4076" width="9" style="131"/>
    <col min="4077" max="4077" width="4.5" style="131" customWidth="1"/>
    <col min="4078" max="4078" width="32.75" style="131" customWidth="1"/>
    <col min="4079" max="4079" width="8.125" style="131" customWidth="1"/>
    <col min="4080" max="4081" width="9.125" style="131" customWidth="1"/>
    <col min="4082" max="4082" width="7.25" style="131" customWidth="1"/>
    <col min="4083" max="4083" width="5.75" style="131" customWidth="1"/>
    <col min="4084" max="4084" width="7.5" style="131" customWidth="1"/>
    <col min="4085" max="4085" width="5" style="131" customWidth="1"/>
    <col min="4086" max="4086" width="5.375" style="131" customWidth="1"/>
    <col min="4087" max="4087" width="6.25" style="131" customWidth="1"/>
    <col min="4088" max="4088" width="5.625" style="131" customWidth="1"/>
    <col min="4089" max="4089" width="4.875" style="131" customWidth="1"/>
    <col min="4090" max="4090" width="5.375" style="131" customWidth="1"/>
    <col min="4091" max="4091" width="6.25" style="131" customWidth="1"/>
    <col min="4092" max="4092" width="5.125" style="131" customWidth="1"/>
    <col min="4093" max="4093" width="7.5" style="131" customWidth="1"/>
    <col min="4094" max="4094" width="6.375" style="131" customWidth="1"/>
    <col min="4095" max="4095" width="6.75" style="131" customWidth="1"/>
    <col min="4096" max="4096" width="5.75" style="131" customWidth="1"/>
    <col min="4097" max="4097" width="5.375" style="131" customWidth="1"/>
    <col min="4098" max="4098" width="5" style="131" customWidth="1"/>
    <col min="4099" max="4099" width="5.25" style="131" customWidth="1"/>
    <col min="4100" max="4100" width="6.875" style="131" customWidth="1"/>
    <col min="4101" max="4101" width="4.375" style="131" customWidth="1"/>
    <col min="4102" max="4102" width="4.75" style="131" customWidth="1"/>
    <col min="4103" max="4103" width="5.375" style="131" customWidth="1"/>
    <col min="4104" max="4105" width="5.25" style="131" customWidth="1"/>
    <col min="4106" max="4106" width="4.875" style="131" customWidth="1"/>
    <col min="4107" max="4108" width="5.5" style="131" customWidth="1"/>
    <col min="4109" max="4109" width="5.875" style="131" customWidth="1"/>
    <col min="4110" max="4110" width="4.75" style="131" customWidth="1"/>
    <col min="4111" max="4111" width="5.875" style="131" customWidth="1"/>
    <col min="4112" max="4112" width="5.625" style="131" customWidth="1"/>
    <col min="4113" max="4113" width="4.625" style="131" customWidth="1"/>
    <col min="4114" max="4114" width="5.75" style="131" customWidth="1"/>
    <col min="4115" max="4115" width="5.375" style="131" customWidth="1"/>
    <col min="4116" max="4116" width="4.75" style="131" customWidth="1"/>
    <col min="4117" max="4117" width="6.125" style="131" customWidth="1"/>
    <col min="4118" max="4118" width="4.5" style="131" customWidth="1"/>
    <col min="4119" max="4119" width="25.75" style="131" customWidth="1"/>
    <col min="4120" max="4120" width="9" style="131"/>
    <col min="4121" max="4121" width="21.25" style="131" customWidth="1"/>
    <col min="4122" max="4122" width="20.375" style="131" customWidth="1"/>
    <col min="4123" max="4123" width="11.875" style="131" customWidth="1"/>
    <col min="4124" max="4332" width="9" style="131"/>
    <col min="4333" max="4333" width="4.5" style="131" customWidth="1"/>
    <col min="4334" max="4334" width="32.75" style="131" customWidth="1"/>
    <col min="4335" max="4335" width="8.125" style="131" customWidth="1"/>
    <col min="4336" max="4337" width="9.125" style="131" customWidth="1"/>
    <col min="4338" max="4338" width="7.25" style="131" customWidth="1"/>
    <col min="4339" max="4339" width="5.75" style="131" customWidth="1"/>
    <col min="4340" max="4340" width="7.5" style="131" customWidth="1"/>
    <col min="4341" max="4341" width="5" style="131" customWidth="1"/>
    <col min="4342" max="4342" width="5.375" style="131" customWidth="1"/>
    <col min="4343" max="4343" width="6.25" style="131" customWidth="1"/>
    <col min="4344" max="4344" width="5.625" style="131" customWidth="1"/>
    <col min="4345" max="4345" width="4.875" style="131" customWidth="1"/>
    <col min="4346" max="4346" width="5.375" style="131" customWidth="1"/>
    <col min="4347" max="4347" width="6.25" style="131" customWidth="1"/>
    <col min="4348" max="4348" width="5.125" style="131" customWidth="1"/>
    <col min="4349" max="4349" width="7.5" style="131" customWidth="1"/>
    <col min="4350" max="4350" width="6.375" style="131" customWidth="1"/>
    <col min="4351" max="4351" width="6.75" style="131" customWidth="1"/>
    <col min="4352" max="4352" width="5.75" style="131" customWidth="1"/>
    <col min="4353" max="4353" width="5.375" style="131" customWidth="1"/>
    <col min="4354" max="4354" width="5" style="131" customWidth="1"/>
    <col min="4355" max="4355" width="5.25" style="131" customWidth="1"/>
    <col min="4356" max="4356" width="6.875" style="131" customWidth="1"/>
    <col min="4357" max="4357" width="4.375" style="131" customWidth="1"/>
    <col min="4358" max="4358" width="4.75" style="131" customWidth="1"/>
    <col min="4359" max="4359" width="5.375" style="131" customWidth="1"/>
    <col min="4360" max="4361" width="5.25" style="131" customWidth="1"/>
    <col min="4362" max="4362" width="4.875" style="131" customWidth="1"/>
    <col min="4363" max="4364" width="5.5" style="131" customWidth="1"/>
    <col min="4365" max="4365" width="5.875" style="131" customWidth="1"/>
    <col min="4366" max="4366" width="4.75" style="131" customWidth="1"/>
    <col min="4367" max="4367" width="5.875" style="131" customWidth="1"/>
    <col min="4368" max="4368" width="5.625" style="131" customWidth="1"/>
    <col min="4369" max="4369" width="4.625" style="131" customWidth="1"/>
    <col min="4370" max="4370" width="5.75" style="131" customWidth="1"/>
    <col min="4371" max="4371" width="5.375" style="131" customWidth="1"/>
    <col min="4372" max="4372" width="4.75" style="131" customWidth="1"/>
    <col min="4373" max="4373" width="6.125" style="131" customWidth="1"/>
    <col min="4374" max="4374" width="4.5" style="131" customWidth="1"/>
    <col min="4375" max="4375" width="25.75" style="131" customWidth="1"/>
    <col min="4376" max="4376" width="9" style="131"/>
    <col min="4377" max="4377" width="21.25" style="131" customWidth="1"/>
    <col min="4378" max="4378" width="20.375" style="131" customWidth="1"/>
    <col min="4379" max="4379" width="11.875" style="131" customWidth="1"/>
    <col min="4380" max="4588" width="9" style="131"/>
    <col min="4589" max="4589" width="4.5" style="131" customWidth="1"/>
    <col min="4590" max="4590" width="32.75" style="131" customWidth="1"/>
    <col min="4591" max="4591" width="8.125" style="131" customWidth="1"/>
    <col min="4592" max="4593" width="9.125" style="131" customWidth="1"/>
    <col min="4594" max="4594" width="7.25" style="131" customWidth="1"/>
    <col min="4595" max="4595" width="5.75" style="131" customWidth="1"/>
    <col min="4596" max="4596" width="7.5" style="131" customWidth="1"/>
    <col min="4597" max="4597" width="5" style="131" customWidth="1"/>
    <col min="4598" max="4598" width="5.375" style="131" customWidth="1"/>
    <col min="4599" max="4599" width="6.25" style="131" customWidth="1"/>
    <col min="4600" max="4600" width="5.625" style="131" customWidth="1"/>
    <col min="4601" max="4601" width="4.875" style="131" customWidth="1"/>
    <col min="4602" max="4602" width="5.375" style="131" customWidth="1"/>
    <col min="4603" max="4603" width="6.25" style="131" customWidth="1"/>
    <col min="4604" max="4604" width="5.125" style="131" customWidth="1"/>
    <col min="4605" max="4605" width="7.5" style="131" customWidth="1"/>
    <col min="4606" max="4606" width="6.375" style="131" customWidth="1"/>
    <col min="4607" max="4607" width="6.75" style="131" customWidth="1"/>
    <col min="4608" max="4608" width="5.75" style="131" customWidth="1"/>
    <col min="4609" max="4609" width="5.375" style="131" customWidth="1"/>
    <col min="4610" max="4610" width="5" style="131" customWidth="1"/>
    <col min="4611" max="4611" width="5.25" style="131" customWidth="1"/>
    <col min="4612" max="4612" width="6.875" style="131" customWidth="1"/>
    <col min="4613" max="4613" width="4.375" style="131" customWidth="1"/>
    <col min="4614" max="4614" width="4.75" style="131" customWidth="1"/>
    <col min="4615" max="4615" width="5.375" style="131" customWidth="1"/>
    <col min="4616" max="4617" width="5.25" style="131" customWidth="1"/>
    <col min="4618" max="4618" width="4.875" style="131" customWidth="1"/>
    <col min="4619" max="4620" width="5.5" style="131" customWidth="1"/>
    <col min="4621" max="4621" width="5.875" style="131" customWidth="1"/>
    <col min="4622" max="4622" width="4.75" style="131" customWidth="1"/>
    <col min="4623" max="4623" width="5.875" style="131" customWidth="1"/>
    <col min="4624" max="4624" width="5.625" style="131" customWidth="1"/>
    <col min="4625" max="4625" width="4.625" style="131" customWidth="1"/>
    <col min="4626" max="4626" width="5.75" style="131" customWidth="1"/>
    <col min="4627" max="4627" width="5.375" style="131" customWidth="1"/>
    <col min="4628" max="4628" width="4.75" style="131" customWidth="1"/>
    <col min="4629" max="4629" width="6.125" style="131" customWidth="1"/>
    <col min="4630" max="4630" width="4.5" style="131" customWidth="1"/>
    <col min="4631" max="4631" width="25.75" style="131" customWidth="1"/>
    <col min="4632" max="4632" width="9" style="131"/>
    <col min="4633" max="4633" width="21.25" style="131" customWidth="1"/>
    <col min="4634" max="4634" width="20.375" style="131" customWidth="1"/>
    <col min="4635" max="4635" width="11.875" style="131" customWidth="1"/>
    <col min="4636" max="4844" width="9" style="131"/>
    <col min="4845" max="4845" width="4.5" style="131" customWidth="1"/>
    <col min="4846" max="4846" width="32.75" style="131" customWidth="1"/>
    <col min="4847" max="4847" width="8.125" style="131" customWidth="1"/>
    <col min="4848" max="4849" width="9.125" style="131" customWidth="1"/>
    <col min="4850" max="4850" width="7.25" style="131" customWidth="1"/>
    <col min="4851" max="4851" width="5.75" style="131" customWidth="1"/>
    <col min="4852" max="4852" width="7.5" style="131" customWidth="1"/>
    <col min="4853" max="4853" width="5" style="131" customWidth="1"/>
    <col min="4854" max="4854" width="5.375" style="131" customWidth="1"/>
    <col min="4855" max="4855" width="6.25" style="131" customWidth="1"/>
    <col min="4856" max="4856" width="5.625" style="131" customWidth="1"/>
    <col min="4857" max="4857" width="4.875" style="131" customWidth="1"/>
    <col min="4858" max="4858" width="5.375" style="131" customWidth="1"/>
    <col min="4859" max="4859" width="6.25" style="131" customWidth="1"/>
    <col min="4860" max="4860" width="5.125" style="131" customWidth="1"/>
    <col min="4861" max="4861" width="7.5" style="131" customWidth="1"/>
    <col min="4862" max="4862" width="6.375" style="131" customWidth="1"/>
    <col min="4863" max="4863" width="6.75" style="131" customWidth="1"/>
    <col min="4864" max="4864" width="5.75" style="131" customWidth="1"/>
    <col min="4865" max="4865" width="5.375" style="131" customWidth="1"/>
    <col min="4866" max="4866" width="5" style="131" customWidth="1"/>
    <col min="4867" max="4867" width="5.25" style="131" customWidth="1"/>
    <col min="4868" max="4868" width="6.875" style="131" customWidth="1"/>
    <col min="4869" max="4869" width="4.375" style="131" customWidth="1"/>
    <col min="4870" max="4870" width="4.75" style="131" customWidth="1"/>
    <col min="4871" max="4871" width="5.375" style="131" customWidth="1"/>
    <col min="4872" max="4873" width="5.25" style="131" customWidth="1"/>
    <col min="4874" max="4874" width="4.875" style="131" customWidth="1"/>
    <col min="4875" max="4876" width="5.5" style="131" customWidth="1"/>
    <col min="4877" max="4877" width="5.875" style="131" customWidth="1"/>
    <col min="4878" max="4878" width="4.75" style="131" customWidth="1"/>
    <col min="4879" max="4879" width="5.875" style="131" customWidth="1"/>
    <col min="4880" max="4880" width="5.625" style="131" customWidth="1"/>
    <col min="4881" max="4881" width="4.625" style="131" customWidth="1"/>
    <col min="4882" max="4882" width="5.75" style="131" customWidth="1"/>
    <col min="4883" max="4883" width="5.375" style="131" customWidth="1"/>
    <col min="4884" max="4884" width="4.75" style="131" customWidth="1"/>
    <col min="4885" max="4885" width="6.125" style="131" customWidth="1"/>
    <col min="4886" max="4886" width="4.5" style="131" customWidth="1"/>
    <col min="4887" max="4887" width="25.75" style="131" customWidth="1"/>
    <col min="4888" max="4888" width="9" style="131"/>
    <col min="4889" max="4889" width="21.25" style="131" customWidth="1"/>
    <col min="4890" max="4890" width="20.375" style="131" customWidth="1"/>
    <col min="4891" max="4891" width="11.875" style="131" customWidth="1"/>
    <col min="4892" max="5100" width="9" style="131"/>
    <col min="5101" max="5101" width="4.5" style="131" customWidth="1"/>
    <col min="5102" max="5102" width="32.75" style="131" customWidth="1"/>
    <col min="5103" max="5103" width="8.125" style="131" customWidth="1"/>
    <col min="5104" max="5105" width="9.125" style="131" customWidth="1"/>
    <col min="5106" max="5106" width="7.25" style="131" customWidth="1"/>
    <col min="5107" max="5107" width="5.75" style="131" customWidth="1"/>
    <col min="5108" max="5108" width="7.5" style="131" customWidth="1"/>
    <col min="5109" max="5109" width="5" style="131" customWidth="1"/>
    <col min="5110" max="5110" width="5.375" style="131" customWidth="1"/>
    <col min="5111" max="5111" width="6.25" style="131" customWidth="1"/>
    <col min="5112" max="5112" width="5.625" style="131" customWidth="1"/>
    <col min="5113" max="5113" width="4.875" style="131" customWidth="1"/>
    <col min="5114" max="5114" width="5.375" style="131" customWidth="1"/>
    <col min="5115" max="5115" width="6.25" style="131" customWidth="1"/>
    <col min="5116" max="5116" width="5.125" style="131" customWidth="1"/>
    <col min="5117" max="5117" width="7.5" style="131" customWidth="1"/>
    <col min="5118" max="5118" width="6.375" style="131" customWidth="1"/>
    <col min="5119" max="5119" width="6.75" style="131" customWidth="1"/>
    <col min="5120" max="5120" width="5.75" style="131" customWidth="1"/>
    <col min="5121" max="5121" width="5.375" style="131" customWidth="1"/>
    <col min="5122" max="5122" width="5" style="131" customWidth="1"/>
    <col min="5123" max="5123" width="5.25" style="131" customWidth="1"/>
    <col min="5124" max="5124" width="6.875" style="131" customWidth="1"/>
    <col min="5125" max="5125" width="4.375" style="131" customWidth="1"/>
    <col min="5126" max="5126" width="4.75" style="131" customWidth="1"/>
    <col min="5127" max="5127" width="5.375" style="131" customWidth="1"/>
    <col min="5128" max="5129" width="5.25" style="131" customWidth="1"/>
    <col min="5130" max="5130" width="4.875" style="131" customWidth="1"/>
    <col min="5131" max="5132" width="5.5" style="131" customWidth="1"/>
    <col min="5133" max="5133" width="5.875" style="131" customWidth="1"/>
    <col min="5134" max="5134" width="4.75" style="131" customWidth="1"/>
    <col min="5135" max="5135" width="5.875" style="131" customWidth="1"/>
    <col min="5136" max="5136" width="5.625" style="131" customWidth="1"/>
    <col min="5137" max="5137" width="4.625" style="131" customWidth="1"/>
    <col min="5138" max="5138" width="5.75" style="131" customWidth="1"/>
    <col min="5139" max="5139" width="5.375" style="131" customWidth="1"/>
    <col min="5140" max="5140" width="4.75" style="131" customWidth="1"/>
    <col min="5141" max="5141" width="6.125" style="131" customWidth="1"/>
    <col min="5142" max="5142" width="4.5" style="131" customWidth="1"/>
    <col min="5143" max="5143" width="25.75" style="131" customWidth="1"/>
    <col min="5144" max="5144" width="9" style="131"/>
    <col min="5145" max="5145" width="21.25" style="131" customWidth="1"/>
    <col min="5146" max="5146" width="20.375" style="131" customWidth="1"/>
    <col min="5147" max="5147" width="11.875" style="131" customWidth="1"/>
    <col min="5148" max="5356" width="9" style="131"/>
    <col min="5357" max="5357" width="4.5" style="131" customWidth="1"/>
    <col min="5358" max="5358" width="32.75" style="131" customWidth="1"/>
    <col min="5359" max="5359" width="8.125" style="131" customWidth="1"/>
    <col min="5360" max="5361" width="9.125" style="131" customWidth="1"/>
    <col min="5362" max="5362" width="7.25" style="131" customWidth="1"/>
    <col min="5363" max="5363" width="5.75" style="131" customWidth="1"/>
    <col min="5364" max="5364" width="7.5" style="131" customWidth="1"/>
    <col min="5365" max="5365" width="5" style="131" customWidth="1"/>
    <col min="5366" max="5366" width="5.375" style="131" customWidth="1"/>
    <col min="5367" max="5367" width="6.25" style="131" customWidth="1"/>
    <col min="5368" max="5368" width="5.625" style="131" customWidth="1"/>
    <col min="5369" max="5369" width="4.875" style="131" customWidth="1"/>
    <col min="5370" max="5370" width="5.375" style="131" customWidth="1"/>
    <col min="5371" max="5371" width="6.25" style="131" customWidth="1"/>
    <col min="5372" max="5372" width="5.125" style="131" customWidth="1"/>
    <col min="5373" max="5373" width="7.5" style="131" customWidth="1"/>
    <col min="5374" max="5374" width="6.375" style="131" customWidth="1"/>
    <col min="5375" max="5375" width="6.75" style="131" customWidth="1"/>
    <col min="5376" max="5376" width="5.75" style="131" customWidth="1"/>
    <col min="5377" max="5377" width="5.375" style="131" customWidth="1"/>
    <col min="5378" max="5378" width="5" style="131" customWidth="1"/>
    <col min="5379" max="5379" width="5.25" style="131" customWidth="1"/>
    <col min="5380" max="5380" width="6.875" style="131" customWidth="1"/>
    <col min="5381" max="5381" width="4.375" style="131" customWidth="1"/>
    <col min="5382" max="5382" width="4.75" style="131" customWidth="1"/>
    <col min="5383" max="5383" width="5.375" style="131" customWidth="1"/>
    <col min="5384" max="5385" width="5.25" style="131" customWidth="1"/>
    <col min="5386" max="5386" width="4.875" style="131" customWidth="1"/>
    <col min="5387" max="5388" width="5.5" style="131" customWidth="1"/>
    <col min="5389" max="5389" width="5.875" style="131" customWidth="1"/>
    <col min="5390" max="5390" width="4.75" style="131" customWidth="1"/>
    <col min="5391" max="5391" width="5.875" style="131" customWidth="1"/>
    <col min="5392" max="5392" width="5.625" style="131" customWidth="1"/>
    <col min="5393" max="5393" width="4.625" style="131" customWidth="1"/>
    <col min="5394" max="5394" width="5.75" style="131" customWidth="1"/>
    <col min="5395" max="5395" width="5.375" style="131" customWidth="1"/>
    <col min="5396" max="5396" width="4.75" style="131" customWidth="1"/>
    <col min="5397" max="5397" width="6.125" style="131" customWidth="1"/>
    <col min="5398" max="5398" width="4.5" style="131" customWidth="1"/>
    <col min="5399" max="5399" width="25.75" style="131" customWidth="1"/>
    <col min="5400" max="5400" width="9" style="131"/>
    <col min="5401" max="5401" width="21.25" style="131" customWidth="1"/>
    <col min="5402" max="5402" width="20.375" style="131" customWidth="1"/>
    <col min="5403" max="5403" width="11.875" style="131" customWidth="1"/>
    <col min="5404" max="5612" width="9" style="131"/>
    <col min="5613" max="5613" width="4.5" style="131" customWidth="1"/>
    <col min="5614" max="5614" width="32.75" style="131" customWidth="1"/>
    <col min="5615" max="5615" width="8.125" style="131" customWidth="1"/>
    <col min="5616" max="5617" width="9.125" style="131" customWidth="1"/>
    <col min="5618" max="5618" width="7.25" style="131" customWidth="1"/>
    <col min="5619" max="5619" width="5.75" style="131" customWidth="1"/>
    <col min="5620" max="5620" width="7.5" style="131" customWidth="1"/>
    <col min="5621" max="5621" width="5" style="131" customWidth="1"/>
    <col min="5622" max="5622" width="5.375" style="131" customWidth="1"/>
    <col min="5623" max="5623" width="6.25" style="131" customWidth="1"/>
    <col min="5624" max="5624" width="5.625" style="131" customWidth="1"/>
    <col min="5625" max="5625" width="4.875" style="131" customWidth="1"/>
    <col min="5626" max="5626" width="5.375" style="131" customWidth="1"/>
    <col min="5627" max="5627" width="6.25" style="131" customWidth="1"/>
    <col min="5628" max="5628" width="5.125" style="131" customWidth="1"/>
    <col min="5629" max="5629" width="7.5" style="131" customWidth="1"/>
    <col min="5630" max="5630" width="6.375" style="131" customWidth="1"/>
    <col min="5631" max="5631" width="6.75" style="131" customWidth="1"/>
    <col min="5632" max="5632" width="5.75" style="131" customWidth="1"/>
    <col min="5633" max="5633" width="5.375" style="131" customWidth="1"/>
    <col min="5634" max="5634" width="5" style="131" customWidth="1"/>
    <col min="5635" max="5635" width="5.25" style="131" customWidth="1"/>
    <col min="5636" max="5636" width="6.875" style="131" customWidth="1"/>
    <col min="5637" max="5637" width="4.375" style="131" customWidth="1"/>
    <col min="5638" max="5638" width="4.75" style="131" customWidth="1"/>
    <col min="5639" max="5639" width="5.375" style="131" customWidth="1"/>
    <col min="5640" max="5641" width="5.25" style="131" customWidth="1"/>
    <col min="5642" max="5642" width="4.875" style="131" customWidth="1"/>
    <col min="5643" max="5644" width="5.5" style="131" customWidth="1"/>
    <col min="5645" max="5645" width="5.875" style="131" customWidth="1"/>
    <col min="5646" max="5646" width="4.75" style="131" customWidth="1"/>
    <col min="5647" max="5647" width="5.875" style="131" customWidth="1"/>
    <col min="5648" max="5648" width="5.625" style="131" customWidth="1"/>
    <col min="5649" max="5649" width="4.625" style="131" customWidth="1"/>
    <col min="5650" max="5650" width="5.75" style="131" customWidth="1"/>
    <col min="5651" max="5651" width="5.375" style="131" customWidth="1"/>
    <col min="5652" max="5652" width="4.75" style="131" customWidth="1"/>
    <col min="5653" max="5653" width="6.125" style="131" customWidth="1"/>
    <col min="5654" max="5654" width="4.5" style="131" customWidth="1"/>
    <col min="5655" max="5655" width="25.75" style="131" customWidth="1"/>
    <col min="5656" max="5656" width="9" style="131"/>
    <col min="5657" max="5657" width="21.25" style="131" customWidth="1"/>
    <col min="5658" max="5658" width="20.375" style="131" customWidth="1"/>
    <col min="5659" max="5659" width="11.875" style="131" customWidth="1"/>
    <col min="5660" max="5868" width="9" style="131"/>
    <col min="5869" max="5869" width="4.5" style="131" customWidth="1"/>
    <col min="5870" max="5870" width="32.75" style="131" customWidth="1"/>
    <col min="5871" max="5871" width="8.125" style="131" customWidth="1"/>
    <col min="5872" max="5873" width="9.125" style="131" customWidth="1"/>
    <col min="5874" max="5874" width="7.25" style="131" customWidth="1"/>
    <col min="5875" max="5875" width="5.75" style="131" customWidth="1"/>
    <col min="5876" max="5876" width="7.5" style="131" customWidth="1"/>
    <col min="5877" max="5877" width="5" style="131" customWidth="1"/>
    <col min="5878" max="5878" width="5.375" style="131" customWidth="1"/>
    <col min="5879" max="5879" width="6.25" style="131" customWidth="1"/>
    <col min="5880" max="5880" width="5.625" style="131" customWidth="1"/>
    <col min="5881" max="5881" width="4.875" style="131" customWidth="1"/>
    <col min="5882" max="5882" width="5.375" style="131" customWidth="1"/>
    <col min="5883" max="5883" width="6.25" style="131" customWidth="1"/>
    <col min="5884" max="5884" width="5.125" style="131" customWidth="1"/>
    <col min="5885" max="5885" width="7.5" style="131" customWidth="1"/>
    <col min="5886" max="5886" width="6.375" style="131" customWidth="1"/>
    <col min="5887" max="5887" width="6.75" style="131" customWidth="1"/>
    <col min="5888" max="5888" width="5.75" style="131" customWidth="1"/>
    <col min="5889" max="5889" width="5.375" style="131" customWidth="1"/>
    <col min="5890" max="5890" width="5" style="131" customWidth="1"/>
    <col min="5891" max="5891" width="5.25" style="131" customWidth="1"/>
    <col min="5892" max="5892" width="6.875" style="131" customWidth="1"/>
    <col min="5893" max="5893" width="4.375" style="131" customWidth="1"/>
    <col min="5894" max="5894" width="4.75" style="131" customWidth="1"/>
    <col min="5895" max="5895" width="5.375" style="131" customWidth="1"/>
    <col min="5896" max="5897" width="5.25" style="131" customWidth="1"/>
    <col min="5898" max="5898" width="4.875" style="131" customWidth="1"/>
    <col min="5899" max="5900" width="5.5" style="131" customWidth="1"/>
    <col min="5901" max="5901" width="5.875" style="131" customWidth="1"/>
    <col min="5902" max="5902" width="4.75" style="131" customWidth="1"/>
    <col min="5903" max="5903" width="5.875" style="131" customWidth="1"/>
    <col min="5904" max="5904" width="5.625" style="131" customWidth="1"/>
    <col min="5905" max="5905" width="4.625" style="131" customWidth="1"/>
    <col min="5906" max="5906" width="5.75" style="131" customWidth="1"/>
    <col min="5907" max="5907" width="5.375" style="131" customWidth="1"/>
    <col min="5908" max="5908" width="4.75" style="131" customWidth="1"/>
    <col min="5909" max="5909" width="6.125" style="131" customWidth="1"/>
    <col min="5910" max="5910" width="4.5" style="131" customWidth="1"/>
    <col min="5911" max="5911" width="25.75" style="131" customWidth="1"/>
    <col min="5912" max="5912" width="9" style="131"/>
    <col min="5913" max="5913" width="21.25" style="131" customWidth="1"/>
    <col min="5914" max="5914" width="20.375" style="131" customWidth="1"/>
    <col min="5915" max="5915" width="11.875" style="131" customWidth="1"/>
    <col min="5916" max="6124" width="9" style="131"/>
    <col min="6125" max="6125" width="4.5" style="131" customWidth="1"/>
    <col min="6126" max="6126" width="32.75" style="131" customWidth="1"/>
    <col min="6127" max="6127" width="8.125" style="131" customWidth="1"/>
    <col min="6128" max="6129" width="9.125" style="131" customWidth="1"/>
    <col min="6130" max="6130" width="7.25" style="131" customWidth="1"/>
    <col min="6131" max="6131" width="5.75" style="131" customWidth="1"/>
    <col min="6132" max="6132" width="7.5" style="131" customWidth="1"/>
    <col min="6133" max="6133" width="5" style="131" customWidth="1"/>
    <col min="6134" max="6134" width="5.375" style="131" customWidth="1"/>
    <col min="6135" max="6135" width="6.25" style="131" customWidth="1"/>
    <col min="6136" max="6136" width="5.625" style="131" customWidth="1"/>
    <col min="6137" max="6137" width="4.875" style="131" customWidth="1"/>
    <col min="6138" max="6138" width="5.375" style="131" customWidth="1"/>
    <col min="6139" max="6139" width="6.25" style="131" customWidth="1"/>
    <col min="6140" max="6140" width="5.125" style="131" customWidth="1"/>
    <col min="6141" max="6141" width="7.5" style="131" customWidth="1"/>
    <col min="6142" max="6142" width="6.375" style="131" customWidth="1"/>
    <col min="6143" max="6143" width="6.75" style="131" customWidth="1"/>
    <col min="6144" max="6144" width="5.75" style="131" customWidth="1"/>
    <col min="6145" max="6145" width="5.375" style="131" customWidth="1"/>
    <col min="6146" max="6146" width="5" style="131" customWidth="1"/>
    <col min="6147" max="6147" width="5.25" style="131" customWidth="1"/>
    <col min="6148" max="6148" width="6.875" style="131" customWidth="1"/>
    <col min="6149" max="6149" width="4.375" style="131" customWidth="1"/>
    <col min="6150" max="6150" width="4.75" style="131" customWidth="1"/>
    <col min="6151" max="6151" width="5.375" style="131" customWidth="1"/>
    <col min="6152" max="6153" width="5.25" style="131" customWidth="1"/>
    <col min="6154" max="6154" width="4.875" style="131" customWidth="1"/>
    <col min="6155" max="6156" width="5.5" style="131" customWidth="1"/>
    <col min="6157" max="6157" width="5.875" style="131" customWidth="1"/>
    <col min="6158" max="6158" width="4.75" style="131" customWidth="1"/>
    <col min="6159" max="6159" width="5.875" style="131" customWidth="1"/>
    <col min="6160" max="6160" width="5.625" style="131" customWidth="1"/>
    <col min="6161" max="6161" width="4.625" style="131" customWidth="1"/>
    <col min="6162" max="6162" width="5.75" style="131" customWidth="1"/>
    <col min="6163" max="6163" width="5.375" style="131" customWidth="1"/>
    <col min="6164" max="6164" width="4.75" style="131" customWidth="1"/>
    <col min="6165" max="6165" width="6.125" style="131" customWidth="1"/>
    <col min="6166" max="6166" width="4.5" style="131" customWidth="1"/>
    <col min="6167" max="6167" width="25.75" style="131" customWidth="1"/>
    <col min="6168" max="6168" width="9" style="131"/>
    <col min="6169" max="6169" width="21.25" style="131" customWidth="1"/>
    <col min="6170" max="6170" width="20.375" style="131" customWidth="1"/>
    <col min="6171" max="6171" width="11.875" style="131" customWidth="1"/>
    <col min="6172" max="6380" width="9" style="131"/>
    <col min="6381" max="6381" width="4.5" style="131" customWidth="1"/>
    <col min="6382" max="6382" width="32.75" style="131" customWidth="1"/>
    <col min="6383" max="6383" width="8.125" style="131" customWidth="1"/>
    <col min="6384" max="6385" width="9.125" style="131" customWidth="1"/>
    <col min="6386" max="6386" width="7.25" style="131" customWidth="1"/>
    <col min="6387" max="6387" width="5.75" style="131" customWidth="1"/>
    <col min="6388" max="6388" width="7.5" style="131" customWidth="1"/>
    <col min="6389" max="6389" width="5" style="131" customWidth="1"/>
    <col min="6390" max="6390" width="5.375" style="131" customWidth="1"/>
    <col min="6391" max="6391" width="6.25" style="131" customWidth="1"/>
    <col min="6392" max="6392" width="5.625" style="131" customWidth="1"/>
    <col min="6393" max="6393" width="4.875" style="131" customWidth="1"/>
    <col min="6394" max="6394" width="5.375" style="131" customWidth="1"/>
    <col min="6395" max="6395" width="6.25" style="131" customWidth="1"/>
    <col min="6396" max="6396" width="5.125" style="131" customWidth="1"/>
    <col min="6397" max="6397" width="7.5" style="131" customWidth="1"/>
    <col min="6398" max="6398" width="6.375" style="131" customWidth="1"/>
    <col min="6399" max="6399" width="6.75" style="131" customWidth="1"/>
    <col min="6400" max="6400" width="5.75" style="131" customWidth="1"/>
    <col min="6401" max="6401" width="5.375" style="131" customWidth="1"/>
    <col min="6402" max="6402" width="5" style="131" customWidth="1"/>
    <col min="6403" max="6403" width="5.25" style="131" customWidth="1"/>
    <col min="6404" max="6404" width="6.875" style="131" customWidth="1"/>
    <col min="6405" max="6405" width="4.375" style="131" customWidth="1"/>
    <col min="6406" max="6406" width="4.75" style="131" customWidth="1"/>
    <col min="6407" max="6407" width="5.375" style="131" customWidth="1"/>
    <col min="6408" max="6409" width="5.25" style="131" customWidth="1"/>
    <col min="6410" max="6410" width="4.875" style="131" customWidth="1"/>
    <col min="6411" max="6412" width="5.5" style="131" customWidth="1"/>
    <col min="6413" max="6413" width="5.875" style="131" customWidth="1"/>
    <col min="6414" max="6414" width="4.75" style="131" customWidth="1"/>
    <col min="6415" max="6415" width="5.875" style="131" customWidth="1"/>
    <col min="6416" max="6416" width="5.625" style="131" customWidth="1"/>
    <col min="6417" max="6417" width="4.625" style="131" customWidth="1"/>
    <col min="6418" max="6418" width="5.75" style="131" customWidth="1"/>
    <col min="6419" max="6419" width="5.375" style="131" customWidth="1"/>
    <col min="6420" max="6420" width="4.75" style="131" customWidth="1"/>
    <col min="6421" max="6421" width="6.125" style="131" customWidth="1"/>
    <col min="6422" max="6422" width="4.5" style="131" customWidth="1"/>
    <col min="6423" max="6423" width="25.75" style="131" customWidth="1"/>
    <col min="6424" max="6424" width="9" style="131"/>
    <col min="6425" max="6425" width="21.25" style="131" customWidth="1"/>
    <col min="6426" max="6426" width="20.375" style="131" customWidth="1"/>
    <col min="6427" max="6427" width="11.875" style="131" customWidth="1"/>
    <col min="6428" max="6636" width="9" style="131"/>
    <col min="6637" max="6637" width="4.5" style="131" customWidth="1"/>
    <col min="6638" max="6638" width="32.75" style="131" customWidth="1"/>
    <col min="6639" max="6639" width="8.125" style="131" customWidth="1"/>
    <col min="6640" max="6641" width="9.125" style="131" customWidth="1"/>
    <col min="6642" max="6642" width="7.25" style="131" customWidth="1"/>
    <col min="6643" max="6643" width="5.75" style="131" customWidth="1"/>
    <col min="6644" max="6644" width="7.5" style="131" customWidth="1"/>
    <col min="6645" max="6645" width="5" style="131" customWidth="1"/>
    <col min="6646" max="6646" width="5.375" style="131" customWidth="1"/>
    <col min="6647" max="6647" width="6.25" style="131" customWidth="1"/>
    <col min="6648" max="6648" width="5.625" style="131" customWidth="1"/>
    <col min="6649" max="6649" width="4.875" style="131" customWidth="1"/>
    <col min="6650" max="6650" width="5.375" style="131" customWidth="1"/>
    <col min="6651" max="6651" width="6.25" style="131" customWidth="1"/>
    <col min="6652" max="6652" width="5.125" style="131" customWidth="1"/>
    <col min="6653" max="6653" width="7.5" style="131" customWidth="1"/>
    <col min="6654" max="6654" width="6.375" style="131" customWidth="1"/>
    <col min="6655" max="6655" width="6.75" style="131" customWidth="1"/>
    <col min="6656" max="6656" width="5.75" style="131" customWidth="1"/>
    <col min="6657" max="6657" width="5.375" style="131" customWidth="1"/>
    <col min="6658" max="6658" width="5" style="131" customWidth="1"/>
    <col min="6659" max="6659" width="5.25" style="131" customWidth="1"/>
    <col min="6660" max="6660" width="6.875" style="131" customWidth="1"/>
    <col min="6661" max="6661" width="4.375" style="131" customWidth="1"/>
    <col min="6662" max="6662" width="4.75" style="131" customWidth="1"/>
    <col min="6663" max="6663" width="5.375" style="131" customWidth="1"/>
    <col min="6664" max="6665" width="5.25" style="131" customWidth="1"/>
    <col min="6666" max="6666" width="4.875" style="131" customWidth="1"/>
    <col min="6667" max="6668" width="5.5" style="131" customWidth="1"/>
    <col min="6669" max="6669" width="5.875" style="131" customWidth="1"/>
    <col min="6670" max="6670" width="4.75" style="131" customWidth="1"/>
    <col min="6671" max="6671" width="5.875" style="131" customWidth="1"/>
    <col min="6672" max="6672" width="5.625" style="131" customWidth="1"/>
    <col min="6673" max="6673" width="4.625" style="131" customWidth="1"/>
    <col min="6674" max="6674" width="5.75" style="131" customWidth="1"/>
    <col min="6675" max="6675" width="5.375" style="131" customWidth="1"/>
    <col min="6676" max="6676" width="4.75" style="131" customWidth="1"/>
    <col min="6677" max="6677" width="6.125" style="131" customWidth="1"/>
    <col min="6678" max="6678" width="4.5" style="131" customWidth="1"/>
    <col min="6679" max="6679" width="25.75" style="131" customWidth="1"/>
    <col min="6680" max="6680" width="9" style="131"/>
    <col min="6681" max="6681" width="21.25" style="131" customWidth="1"/>
    <col min="6682" max="6682" width="20.375" style="131" customWidth="1"/>
    <col min="6683" max="6683" width="11.875" style="131" customWidth="1"/>
    <col min="6684" max="6892" width="9" style="131"/>
    <col min="6893" max="6893" width="4.5" style="131" customWidth="1"/>
    <col min="6894" max="6894" width="32.75" style="131" customWidth="1"/>
    <col min="6895" max="6895" width="8.125" style="131" customWidth="1"/>
    <col min="6896" max="6897" width="9.125" style="131" customWidth="1"/>
    <col min="6898" max="6898" width="7.25" style="131" customWidth="1"/>
    <col min="6899" max="6899" width="5.75" style="131" customWidth="1"/>
    <col min="6900" max="6900" width="7.5" style="131" customWidth="1"/>
    <col min="6901" max="6901" width="5" style="131" customWidth="1"/>
    <col min="6902" max="6902" width="5.375" style="131" customWidth="1"/>
    <col min="6903" max="6903" width="6.25" style="131" customWidth="1"/>
    <col min="6904" max="6904" width="5.625" style="131" customWidth="1"/>
    <col min="6905" max="6905" width="4.875" style="131" customWidth="1"/>
    <col min="6906" max="6906" width="5.375" style="131" customWidth="1"/>
    <col min="6907" max="6907" width="6.25" style="131" customWidth="1"/>
    <col min="6908" max="6908" width="5.125" style="131" customWidth="1"/>
    <col min="6909" max="6909" width="7.5" style="131" customWidth="1"/>
    <col min="6910" max="6910" width="6.375" style="131" customWidth="1"/>
    <col min="6911" max="6911" width="6.75" style="131" customWidth="1"/>
    <col min="6912" max="6912" width="5.75" style="131" customWidth="1"/>
    <col min="6913" max="6913" width="5.375" style="131" customWidth="1"/>
    <col min="6914" max="6914" width="5" style="131" customWidth="1"/>
    <col min="6915" max="6915" width="5.25" style="131" customWidth="1"/>
    <col min="6916" max="6916" width="6.875" style="131" customWidth="1"/>
    <col min="6917" max="6917" width="4.375" style="131" customWidth="1"/>
    <col min="6918" max="6918" width="4.75" style="131" customWidth="1"/>
    <col min="6919" max="6919" width="5.375" style="131" customWidth="1"/>
    <col min="6920" max="6921" width="5.25" style="131" customWidth="1"/>
    <col min="6922" max="6922" width="4.875" style="131" customWidth="1"/>
    <col min="6923" max="6924" width="5.5" style="131" customWidth="1"/>
    <col min="6925" max="6925" width="5.875" style="131" customWidth="1"/>
    <col min="6926" max="6926" width="4.75" style="131" customWidth="1"/>
    <col min="6927" max="6927" width="5.875" style="131" customWidth="1"/>
    <col min="6928" max="6928" width="5.625" style="131" customWidth="1"/>
    <col min="6929" max="6929" width="4.625" style="131" customWidth="1"/>
    <col min="6930" max="6930" width="5.75" style="131" customWidth="1"/>
    <col min="6931" max="6931" width="5.375" style="131" customWidth="1"/>
    <col min="6932" max="6932" width="4.75" style="131" customWidth="1"/>
    <col min="6933" max="6933" width="6.125" style="131" customWidth="1"/>
    <col min="6934" max="6934" width="4.5" style="131" customWidth="1"/>
    <col min="6935" max="6935" width="25.75" style="131" customWidth="1"/>
    <col min="6936" max="6936" width="9" style="131"/>
    <col min="6937" max="6937" width="21.25" style="131" customWidth="1"/>
    <col min="6938" max="6938" width="20.375" style="131" customWidth="1"/>
    <col min="6939" max="6939" width="11.875" style="131" customWidth="1"/>
    <col min="6940" max="7148" width="9" style="131"/>
    <col min="7149" max="7149" width="4.5" style="131" customWidth="1"/>
    <col min="7150" max="7150" width="32.75" style="131" customWidth="1"/>
    <col min="7151" max="7151" width="8.125" style="131" customWidth="1"/>
    <col min="7152" max="7153" width="9.125" style="131" customWidth="1"/>
    <col min="7154" max="7154" width="7.25" style="131" customWidth="1"/>
    <col min="7155" max="7155" width="5.75" style="131" customWidth="1"/>
    <col min="7156" max="7156" width="7.5" style="131" customWidth="1"/>
    <col min="7157" max="7157" width="5" style="131" customWidth="1"/>
    <col min="7158" max="7158" width="5.375" style="131" customWidth="1"/>
    <col min="7159" max="7159" width="6.25" style="131" customWidth="1"/>
    <col min="7160" max="7160" width="5.625" style="131" customWidth="1"/>
    <col min="7161" max="7161" width="4.875" style="131" customWidth="1"/>
    <col min="7162" max="7162" width="5.375" style="131" customWidth="1"/>
    <col min="7163" max="7163" width="6.25" style="131" customWidth="1"/>
    <col min="7164" max="7164" width="5.125" style="131" customWidth="1"/>
    <col min="7165" max="7165" width="7.5" style="131" customWidth="1"/>
    <col min="7166" max="7166" width="6.375" style="131" customWidth="1"/>
    <col min="7167" max="7167" width="6.75" style="131" customWidth="1"/>
    <col min="7168" max="7168" width="5.75" style="131" customWidth="1"/>
    <col min="7169" max="7169" width="5.375" style="131" customWidth="1"/>
    <col min="7170" max="7170" width="5" style="131" customWidth="1"/>
    <col min="7171" max="7171" width="5.25" style="131" customWidth="1"/>
    <col min="7172" max="7172" width="6.875" style="131" customWidth="1"/>
    <col min="7173" max="7173" width="4.375" style="131" customWidth="1"/>
    <col min="7174" max="7174" width="4.75" style="131" customWidth="1"/>
    <col min="7175" max="7175" width="5.375" style="131" customWidth="1"/>
    <col min="7176" max="7177" width="5.25" style="131" customWidth="1"/>
    <col min="7178" max="7178" width="4.875" style="131" customWidth="1"/>
    <col min="7179" max="7180" width="5.5" style="131" customWidth="1"/>
    <col min="7181" max="7181" width="5.875" style="131" customWidth="1"/>
    <col min="7182" max="7182" width="4.75" style="131" customWidth="1"/>
    <col min="7183" max="7183" width="5.875" style="131" customWidth="1"/>
    <col min="7184" max="7184" width="5.625" style="131" customWidth="1"/>
    <col min="7185" max="7185" width="4.625" style="131" customWidth="1"/>
    <col min="7186" max="7186" width="5.75" style="131" customWidth="1"/>
    <col min="7187" max="7187" width="5.375" style="131" customWidth="1"/>
    <col min="7188" max="7188" width="4.75" style="131" customWidth="1"/>
    <col min="7189" max="7189" width="6.125" style="131" customWidth="1"/>
    <col min="7190" max="7190" width="4.5" style="131" customWidth="1"/>
    <col min="7191" max="7191" width="25.75" style="131" customWidth="1"/>
    <col min="7192" max="7192" width="9" style="131"/>
    <col min="7193" max="7193" width="21.25" style="131" customWidth="1"/>
    <col min="7194" max="7194" width="20.375" style="131" customWidth="1"/>
    <col min="7195" max="7195" width="11.875" style="131" customWidth="1"/>
    <col min="7196" max="7404" width="9" style="131"/>
    <col min="7405" max="7405" width="4.5" style="131" customWidth="1"/>
    <col min="7406" max="7406" width="32.75" style="131" customWidth="1"/>
    <col min="7407" max="7407" width="8.125" style="131" customWidth="1"/>
    <col min="7408" max="7409" width="9.125" style="131" customWidth="1"/>
    <col min="7410" max="7410" width="7.25" style="131" customWidth="1"/>
    <col min="7411" max="7411" width="5.75" style="131" customWidth="1"/>
    <col min="7412" max="7412" width="7.5" style="131" customWidth="1"/>
    <col min="7413" max="7413" width="5" style="131" customWidth="1"/>
    <col min="7414" max="7414" width="5.375" style="131" customWidth="1"/>
    <col min="7415" max="7415" width="6.25" style="131" customWidth="1"/>
    <col min="7416" max="7416" width="5.625" style="131" customWidth="1"/>
    <col min="7417" max="7417" width="4.875" style="131" customWidth="1"/>
    <col min="7418" max="7418" width="5.375" style="131" customWidth="1"/>
    <col min="7419" max="7419" width="6.25" style="131" customWidth="1"/>
    <col min="7420" max="7420" width="5.125" style="131" customWidth="1"/>
    <col min="7421" max="7421" width="7.5" style="131" customWidth="1"/>
    <col min="7422" max="7422" width="6.375" style="131" customWidth="1"/>
    <col min="7423" max="7423" width="6.75" style="131" customWidth="1"/>
    <col min="7424" max="7424" width="5.75" style="131" customWidth="1"/>
    <col min="7425" max="7425" width="5.375" style="131" customWidth="1"/>
    <col min="7426" max="7426" width="5" style="131" customWidth="1"/>
    <col min="7427" max="7427" width="5.25" style="131" customWidth="1"/>
    <col min="7428" max="7428" width="6.875" style="131" customWidth="1"/>
    <col min="7429" max="7429" width="4.375" style="131" customWidth="1"/>
    <col min="7430" max="7430" width="4.75" style="131" customWidth="1"/>
    <col min="7431" max="7431" width="5.375" style="131" customWidth="1"/>
    <col min="7432" max="7433" width="5.25" style="131" customWidth="1"/>
    <col min="7434" max="7434" width="4.875" style="131" customWidth="1"/>
    <col min="7435" max="7436" width="5.5" style="131" customWidth="1"/>
    <col min="7437" max="7437" width="5.875" style="131" customWidth="1"/>
    <col min="7438" max="7438" width="4.75" style="131" customWidth="1"/>
    <col min="7439" max="7439" width="5.875" style="131" customWidth="1"/>
    <col min="7440" max="7440" width="5.625" style="131" customWidth="1"/>
    <col min="7441" max="7441" width="4.625" style="131" customWidth="1"/>
    <col min="7442" max="7442" width="5.75" style="131" customWidth="1"/>
    <col min="7443" max="7443" width="5.375" style="131" customWidth="1"/>
    <col min="7444" max="7444" width="4.75" style="131" customWidth="1"/>
    <col min="7445" max="7445" width="6.125" style="131" customWidth="1"/>
    <col min="7446" max="7446" width="4.5" style="131" customWidth="1"/>
    <col min="7447" max="7447" width="25.75" style="131" customWidth="1"/>
    <col min="7448" max="7448" width="9" style="131"/>
    <col min="7449" max="7449" width="21.25" style="131" customWidth="1"/>
    <col min="7450" max="7450" width="20.375" style="131" customWidth="1"/>
    <col min="7451" max="7451" width="11.875" style="131" customWidth="1"/>
    <col min="7452" max="7660" width="9" style="131"/>
    <col min="7661" max="7661" width="4.5" style="131" customWidth="1"/>
    <col min="7662" max="7662" width="32.75" style="131" customWidth="1"/>
    <col min="7663" max="7663" width="8.125" style="131" customWidth="1"/>
    <col min="7664" max="7665" width="9.125" style="131" customWidth="1"/>
    <col min="7666" max="7666" width="7.25" style="131" customWidth="1"/>
    <col min="7667" max="7667" width="5.75" style="131" customWidth="1"/>
    <col min="7668" max="7668" width="7.5" style="131" customWidth="1"/>
    <col min="7669" max="7669" width="5" style="131" customWidth="1"/>
    <col min="7670" max="7670" width="5.375" style="131" customWidth="1"/>
    <col min="7671" max="7671" width="6.25" style="131" customWidth="1"/>
    <col min="7672" max="7672" width="5.625" style="131" customWidth="1"/>
    <col min="7673" max="7673" width="4.875" style="131" customWidth="1"/>
    <col min="7674" max="7674" width="5.375" style="131" customWidth="1"/>
    <col min="7675" max="7675" width="6.25" style="131" customWidth="1"/>
    <col min="7676" max="7676" width="5.125" style="131" customWidth="1"/>
    <col min="7677" max="7677" width="7.5" style="131" customWidth="1"/>
    <col min="7678" max="7678" width="6.375" style="131" customWidth="1"/>
    <col min="7679" max="7679" width="6.75" style="131" customWidth="1"/>
    <col min="7680" max="7680" width="5.75" style="131" customWidth="1"/>
    <col min="7681" max="7681" width="5.375" style="131" customWidth="1"/>
    <col min="7682" max="7682" width="5" style="131" customWidth="1"/>
    <col min="7683" max="7683" width="5.25" style="131" customWidth="1"/>
    <col min="7684" max="7684" width="6.875" style="131" customWidth="1"/>
    <col min="7685" max="7685" width="4.375" style="131" customWidth="1"/>
    <col min="7686" max="7686" width="4.75" style="131" customWidth="1"/>
    <col min="7687" max="7687" width="5.375" style="131" customWidth="1"/>
    <col min="7688" max="7689" width="5.25" style="131" customWidth="1"/>
    <col min="7690" max="7690" width="4.875" style="131" customWidth="1"/>
    <col min="7691" max="7692" width="5.5" style="131" customWidth="1"/>
    <col min="7693" max="7693" width="5.875" style="131" customWidth="1"/>
    <col min="7694" max="7694" width="4.75" style="131" customWidth="1"/>
    <col min="7695" max="7695" width="5.875" style="131" customWidth="1"/>
    <col min="7696" max="7696" width="5.625" style="131" customWidth="1"/>
    <col min="7697" max="7697" width="4.625" style="131" customWidth="1"/>
    <col min="7698" max="7698" width="5.75" style="131" customWidth="1"/>
    <col min="7699" max="7699" width="5.375" style="131" customWidth="1"/>
    <col min="7700" max="7700" width="4.75" style="131" customWidth="1"/>
    <col min="7701" max="7701" width="6.125" style="131" customWidth="1"/>
    <col min="7702" max="7702" width="4.5" style="131" customWidth="1"/>
    <col min="7703" max="7703" width="25.75" style="131" customWidth="1"/>
    <col min="7704" max="7704" width="9" style="131"/>
    <col min="7705" max="7705" width="21.25" style="131" customWidth="1"/>
    <col min="7706" max="7706" width="20.375" style="131" customWidth="1"/>
    <col min="7707" max="7707" width="11.875" style="131" customWidth="1"/>
    <col min="7708" max="7916" width="9" style="131"/>
    <col min="7917" max="7917" width="4.5" style="131" customWidth="1"/>
    <col min="7918" max="7918" width="32.75" style="131" customWidth="1"/>
    <col min="7919" max="7919" width="8.125" style="131" customWidth="1"/>
    <col min="7920" max="7921" width="9.125" style="131" customWidth="1"/>
    <col min="7922" max="7922" width="7.25" style="131" customWidth="1"/>
    <col min="7923" max="7923" width="5.75" style="131" customWidth="1"/>
    <col min="7924" max="7924" width="7.5" style="131" customWidth="1"/>
    <col min="7925" max="7925" width="5" style="131" customWidth="1"/>
    <col min="7926" max="7926" width="5.375" style="131" customWidth="1"/>
    <col min="7927" max="7927" width="6.25" style="131" customWidth="1"/>
    <col min="7928" max="7928" width="5.625" style="131" customWidth="1"/>
    <col min="7929" max="7929" width="4.875" style="131" customWidth="1"/>
    <col min="7930" max="7930" width="5.375" style="131" customWidth="1"/>
    <col min="7931" max="7931" width="6.25" style="131" customWidth="1"/>
    <col min="7932" max="7932" width="5.125" style="131" customWidth="1"/>
    <col min="7933" max="7933" width="7.5" style="131" customWidth="1"/>
    <col min="7934" max="7934" width="6.375" style="131" customWidth="1"/>
    <col min="7935" max="7935" width="6.75" style="131" customWidth="1"/>
    <col min="7936" max="7936" width="5.75" style="131" customWidth="1"/>
    <col min="7937" max="7937" width="5.375" style="131" customWidth="1"/>
    <col min="7938" max="7938" width="5" style="131" customWidth="1"/>
    <col min="7939" max="7939" width="5.25" style="131" customWidth="1"/>
    <col min="7940" max="7940" width="6.875" style="131" customWidth="1"/>
    <col min="7941" max="7941" width="4.375" style="131" customWidth="1"/>
    <col min="7942" max="7942" width="4.75" style="131" customWidth="1"/>
    <col min="7943" max="7943" width="5.375" style="131" customWidth="1"/>
    <col min="7944" max="7945" width="5.25" style="131" customWidth="1"/>
    <col min="7946" max="7946" width="4.875" style="131" customWidth="1"/>
    <col min="7947" max="7948" width="5.5" style="131" customWidth="1"/>
    <col min="7949" max="7949" width="5.875" style="131" customWidth="1"/>
    <col min="7950" max="7950" width="4.75" style="131" customWidth="1"/>
    <col min="7951" max="7951" width="5.875" style="131" customWidth="1"/>
    <col min="7952" max="7952" width="5.625" style="131" customWidth="1"/>
    <col min="7953" max="7953" width="4.625" style="131" customWidth="1"/>
    <col min="7954" max="7954" width="5.75" style="131" customWidth="1"/>
    <col min="7955" max="7955" width="5.375" style="131" customWidth="1"/>
    <col min="7956" max="7956" width="4.75" style="131" customWidth="1"/>
    <col min="7957" max="7957" width="6.125" style="131" customWidth="1"/>
    <col min="7958" max="7958" width="4.5" style="131" customWidth="1"/>
    <col min="7959" max="7959" width="25.75" style="131" customWidth="1"/>
    <col min="7960" max="7960" width="9" style="131"/>
    <col min="7961" max="7961" width="21.25" style="131" customWidth="1"/>
    <col min="7962" max="7962" width="20.375" style="131" customWidth="1"/>
    <col min="7963" max="7963" width="11.875" style="131" customWidth="1"/>
    <col min="7964" max="8172" width="9" style="131"/>
    <col min="8173" max="8173" width="4.5" style="131" customWidth="1"/>
    <col min="8174" max="8174" width="32.75" style="131" customWidth="1"/>
    <col min="8175" max="8175" width="8.125" style="131" customWidth="1"/>
    <col min="8176" max="8177" width="9.125" style="131" customWidth="1"/>
    <col min="8178" max="8178" width="7.25" style="131" customWidth="1"/>
    <col min="8179" max="8179" width="5.75" style="131" customWidth="1"/>
    <col min="8180" max="8180" width="7.5" style="131" customWidth="1"/>
    <col min="8181" max="8181" width="5" style="131" customWidth="1"/>
    <col min="8182" max="8182" width="5.375" style="131" customWidth="1"/>
    <col min="8183" max="8183" width="6.25" style="131" customWidth="1"/>
    <col min="8184" max="8184" width="5.625" style="131" customWidth="1"/>
    <col min="8185" max="8185" width="4.875" style="131" customWidth="1"/>
    <col min="8186" max="8186" width="5.375" style="131" customWidth="1"/>
    <col min="8187" max="8187" width="6.25" style="131" customWidth="1"/>
    <col min="8188" max="8188" width="5.125" style="131" customWidth="1"/>
    <col min="8189" max="8189" width="7.5" style="131" customWidth="1"/>
    <col min="8190" max="8190" width="6.375" style="131" customWidth="1"/>
    <col min="8191" max="8191" width="6.75" style="131" customWidth="1"/>
    <col min="8192" max="8192" width="5.75" style="131" customWidth="1"/>
    <col min="8193" max="8193" width="5.375" style="131" customWidth="1"/>
    <col min="8194" max="8194" width="5" style="131" customWidth="1"/>
    <col min="8195" max="8195" width="5.25" style="131" customWidth="1"/>
    <col min="8196" max="8196" width="6.875" style="131" customWidth="1"/>
    <col min="8197" max="8197" width="4.375" style="131" customWidth="1"/>
    <col min="8198" max="8198" width="4.75" style="131" customWidth="1"/>
    <col min="8199" max="8199" width="5.375" style="131" customWidth="1"/>
    <col min="8200" max="8201" width="5.25" style="131" customWidth="1"/>
    <col min="8202" max="8202" width="4.875" style="131" customWidth="1"/>
    <col min="8203" max="8204" width="5.5" style="131" customWidth="1"/>
    <col min="8205" max="8205" width="5.875" style="131" customWidth="1"/>
    <col min="8206" max="8206" width="4.75" style="131" customWidth="1"/>
    <col min="8207" max="8207" width="5.875" style="131" customWidth="1"/>
    <col min="8208" max="8208" width="5.625" style="131" customWidth="1"/>
    <col min="8209" max="8209" width="4.625" style="131" customWidth="1"/>
    <col min="8210" max="8210" width="5.75" style="131" customWidth="1"/>
    <col min="8211" max="8211" width="5.375" style="131" customWidth="1"/>
    <col min="8212" max="8212" width="4.75" style="131" customWidth="1"/>
    <col min="8213" max="8213" width="6.125" style="131" customWidth="1"/>
    <col min="8214" max="8214" width="4.5" style="131" customWidth="1"/>
    <col min="8215" max="8215" width="25.75" style="131" customWidth="1"/>
    <col min="8216" max="8216" width="9" style="131"/>
    <col min="8217" max="8217" width="21.25" style="131" customWidth="1"/>
    <col min="8218" max="8218" width="20.375" style="131" customWidth="1"/>
    <col min="8219" max="8219" width="11.875" style="131" customWidth="1"/>
    <col min="8220" max="8428" width="9" style="131"/>
    <col min="8429" max="8429" width="4.5" style="131" customWidth="1"/>
    <col min="8430" max="8430" width="32.75" style="131" customWidth="1"/>
    <col min="8431" max="8431" width="8.125" style="131" customWidth="1"/>
    <col min="8432" max="8433" width="9.125" style="131" customWidth="1"/>
    <col min="8434" max="8434" width="7.25" style="131" customWidth="1"/>
    <col min="8435" max="8435" width="5.75" style="131" customWidth="1"/>
    <col min="8436" max="8436" width="7.5" style="131" customWidth="1"/>
    <col min="8437" max="8437" width="5" style="131" customWidth="1"/>
    <col min="8438" max="8438" width="5.375" style="131" customWidth="1"/>
    <col min="8439" max="8439" width="6.25" style="131" customWidth="1"/>
    <col min="8440" max="8440" width="5.625" style="131" customWidth="1"/>
    <col min="8441" max="8441" width="4.875" style="131" customWidth="1"/>
    <col min="8442" max="8442" width="5.375" style="131" customWidth="1"/>
    <col min="8443" max="8443" width="6.25" style="131" customWidth="1"/>
    <col min="8444" max="8444" width="5.125" style="131" customWidth="1"/>
    <col min="8445" max="8445" width="7.5" style="131" customWidth="1"/>
    <col min="8446" max="8446" width="6.375" style="131" customWidth="1"/>
    <col min="8447" max="8447" width="6.75" style="131" customWidth="1"/>
    <col min="8448" max="8448" width="5.75" style="131" customWidth="1"/>
    <col min="8449" max="8449" width="5.375" style="131" customWidth="1"/>
    <col min="8450" max="8450" width="5" style="131" customWidth="1"/>
    <col min="8451" max="8451" width="5.25" style="131" customWidth="1"/>
    <col min="8452" max="8452" width="6.875" style="131" customWidth="1"/>
    <col min="8453" max="8453" width="4.375" style="131" customWidth="1"/>
    <col min="8454" max="8454" width="4.75" style="131" customWidth="1"/>
    <col min="8455" max="8455" width="5.375" style="131" customWidth="1"/>
    <col min="8456" max="8457" width="5.25" style="131" customWidth="1"/>
    <col min="8458" max="8458" width="4.875" style="131" customWidth="1"/>
    <col min="8459" max="8460" width="5.5" style="131" customWidth="1"/>
    <col min="8461" max="8461" width="5.875" style="131" customWidth="1"/>
    <col min="8462" max="8462" width="4.75" style="131" customWidth="1"/>
    <col min="8463" max="8463" width="5.875" style="131" customWidth="1"/>
    <col min="8464" max="8464" width="5.625" style="131" customWidth="1"/>
    <col min="8465" max="8465" width="4.625" style="131" customWidth="1"/>
    <col min="8466" max="8466" width="5.75" style="131" customWidth="1"/>
    <col min="8467" max="8467" width="5.375" style="131" customWidth="1"/>
    <col min="8468" max="8468" width="4.75" style="131" customWidth="1"/>
    <col min="8469" max="8469" width="6.125" style="131" customWidth="1"/>
    <col min="8470" max="8470" width="4.5" style="131" customWidth="1"/>
    <col min="8471" max="8471" width="25.75" style="131" customWidth="1"/>
    <col min="8472" max="8472" width="9" style="131"/>
    <col min="8473" max="8473" width="21.25" style="131" customWidth="1"/>
    <col min="8474" max="8474" width="20.375" style="131" customWidth="1"/>
    <col min="8475" max="8475" width="11.875" style="131" customWidth="1"/>
    <col min="8476" max="8684" width="9" style="131"/>
    <col min="8685" max="8685" width="4.5" style="131" customWidth="1"/>
    <col min="8686" max="8686" width="32.75" style="131" customWidth="1"/>
    <col min="8687" max="8687" width="8.125" style="131" customWidth="1"/>
    <col min="8688" max="8689" width="9.125" style="131" customWidth="1"/>
    <col min="8690" max="8690" width="7.25" style="131" customWidth="1"/>
    <col min="8691" max="8691" width="5.75" style="131" customWidth="1"/>
    <col min="8692" max="8692" width="7.5" style="131" customWidth="1"/>
    <col min="8693" max="8693" width="5" style="131" customWidth="1"/>
    <col min="8694" max="8694" width="5.375" style="131" customWidth="1"/>
    <col min="8695" max="8695" width="6.25" style="131" customWidth="1"/>
    <col min="8696" max="8696" width="5.625" style="131" customWidth="1"/>
    <col min="8697" max="8697" width="4.875" style="131" customWidth="1"/>
    <col min="8698" max="8698" width="5.375" style="131" customWidth="1"/>
    <col min="8699" max="8699" width="6.25" style="131" customWidth="1"/>
    <col min="8700" max="8700" width="5.125" style="131" customWidth="1"/>
    <col min="8701" max="8701" width="7.5" style="131" customWidth="1"/>
    <col min="8702" max="8702" width="6.375" style="131" customWidth="1"/>
    <col min="8703" max="8703" width="6.75" style="131" customWidth="1"/>
    <col min="8704" max="8704" width="5.75" style="131" customWidth="1"/>
    <col min="8705" max="8705" width="5.375" style="131" customWidth="1"/>
    <col min="8706" max="8706" width="5" style="131" customWidth="1"/>
    <col min="8707" max="8707" width="5.25" style="131" customWidth="1"/>
    <col min="8708" max="8708" width="6.875" style="131" customWidth="1"/>
    <col min="8709" max="8709" width="4.375" style="131" customWidth="1"/>
    <col min="8710" max="8710" width="4.75" style="131" customWidth="1"/>
    <col min="8711" max="8711" width="5.375" style="131" customWidth="1"/>
    <col min="8712" max="8713" width="5.25" style="131" customWidth="1"/>
    <col min="8714" max="8714" width="4.875" style="131" customWidth="1"/>
    <col min="8715" max="8716" width="5.5" style="131" customWidth="1"/>
    <col min="8717" max="8717" width="5.875" style="131" customWidth="1"/>
    <col min="8718" max="8718" width="4.75" style="131" customWidth="1"/>
    <col min="8719" max="8719" width="5.875" style="131" customWidth="1"/>
    <col min="8720" max="8720" width="5.625" style="131" customWidth="1"/>
    <col min="8721" max="8721" width="4.625" style="131" customWidth="1"/>
    <col min="8722" max="8722" width="5.75" style="131" customWidth="1"/>
    <col min="8723" max="8723" width="5.375" style="131" customWidth="1"/>
    <col min="8724" max="8724" width="4.75" style="131" customWidth="1"/>
    <col min="8725" max="8725" width="6.125" style="131" customWidth="1"/>
    <col min="8726" max="8726" width="4.5" style="131" customWidth="1"/>
    <col min="8727" max="8727" width="25.75" style="131" customWidth="1"/>
    <col min="8728" max="8728" width="9" style="131"/>
    <col min="8729" max="8729" width="21.25" style="131" customWidth="1"/>
    <col min="8730" max="8730" width="20.375" style="131" customWidth="1"/>
    <col min="8731" max="8731" width="11.875" style="131" customWidth="1"/>
    <col min="8732" max="8940" width="9" style="131"/>
    <col min="8941" max="8941" width="4.5" style="131" customWidth="1"/>
    <col min="8942" max="8942" width="32.75" style="131" customWidth="1"/>
    <col min="8943" max="8943" width="8.125" style="131" customWidth="1"/>
    <col min="8944" max="8945" width="9.125" style="131" customWidth="1"/>
    <col min="8946" max="8946" width="7.25" style="131" customWidth="1"/>
    <col min="8947" max="8947" width="5.75" style="131" customWidth="1"/>
    <col min="8948" max="8948" width="7.5" style="131" customWidth="1"/>
    <col min="8949" max="8949" width="5" style="131" customWidth="1"/>
    <col min="8950" max="8950" width="5.375" style="131" customWidth="1"/>
    <col min="8951" max="8951" width="6.25" style="131" customWidth="1"/>
    <col min="8952" max="8952" width="5.625" style="131" customWidth="1"/>
    <col min="8953" max="8953" width="4.875" style="131" customWidth="1"/>
    <col min="8954" max="8954" width="5.375" style="131" customWidth="1"/>
    <col min="8955" max="8955" width="6.25" style="131" customWidth="1"/>
    <col min="8956" max="8956" width="5.125" style="131" customWidth="1"/>
    <col min="8957" max="8957" width="7.5" style="131" customWidth="1"/>
    <col min="8958" max="8958" width="6.375" style="131" customWidth="1"/>
    <col min="8959" max="8959" width="6.75" style="131" customWidth="1"/>
    <col min="8960" max="8960" width="5.75" style="131" customWidth="1"/>
    <col min="8961" max="8961" width="5.375" style="131" customWidth="1"/>
    <col min="8962" max="8962" width="5" style="131" customWidth="1"/>
    <col min="8963" max="8963" width="5.25" style="131" customWidth="1"/>
    <col min="8964" max="8964" width="6.875" style="131" customWidth="1"/>
    <col min="8965" max="8965" width="4.375" style="131" customWidth="1"/>
    <col min="8966" max="8966" width="4.75" style="131" customWidth="1"/>
    <col min="8967" max="8967" width="5.375" style="131" customWidth="1"/>
    <col min="8968" max="8969" width="5.25" style="131" customWidth="1"/>
    <col min="8970" max="8970" width="4.875" style="131" customWidth="1"/>
    <col min="8971" max="8972" width="5.5" style="131" customWidth="1"/>
    <col min="8973" max="8973" width="5.875" style="131" customWidth="1"/>
    <col min="8974" max="8974" width="4.75" style="131" customWidth="1"/>
    <col min="8975" max="8975" width="5.875" style="131" customWidth="1"/>
    <col min="8976" max="8976" width="5.625" style="131" customWidth="1"/>
    <col min="8977" max="8977" width="4.625" style="131" customWidth="1"/>
    <col min="8978" max="8978" width="5.75" style="131" customWidth="1"/>
    <col min="8979" max="8979" width="5.375" style="131" customWidth="1"/>
    <col min="8980" max="8980" width="4.75" style="131" customWidth="1"/>
    <col min="8981" max="8981" width="6.125" style="131" customWidth="1"/>
    <col min="8982" max="8982" width="4.5" style="131" customWidth="1"/>
    <col min="8983" max="8983" width="25.75" style="131" customWidth="1"/>
    <col min="8984" max="8984" width="9" style="131"/>
    <col min="8985" max="8985" width="21.25" style="131" customWidth="1"/>
    <col min="8986" max="8986" width="20.375" style="131" customWidth="1"/>
    <col min="8987" max="8987" width="11.875" style="131" customWidth="1"/>
    <col min="8988" max="9196" width="9" style="131"/>
    <col min="9197" max="9197" width="4.5" style="131" customWidth="1"/>
    <col min="9198" max="9198" width="32.75" style="131" customWidth="1"/>
    <col min="9199" max="9199" width="8.125" style="131" customWidth="1"/>
    <col min="9200" max="9201" width="9.125" style="131" customWidth="1"/>
    <col min="9202" max="9202" width="7.25" style="131" customWidth="1"/>
    <col min="9203" max="9203" width="5.75" style="131" customWidth="1"/>
    <col min="9204" max="9204" width="7.5" style="131" customWidth="1"/>
    <col min="9205" max="9205" width="5" style="131" customWidth="1"/>
    <col min="9206" max="9206" width="5.375" style="131" customWidth="1"/>
    <col min="9207" max="9207" width="6.25" style="131" customWidth="1"/>
    <col min="9208" max="9208" width="5.625" style="131" customWidth="1"/>
    <col min="9209" max="9209" width="4.875" style="131" customWidth="1"/>
    <col min="9210" max="9210" width="5.375" style="131" customWidth="1"/>
    <col min="9211" max="9211" width="6.25" style="131" customWidth="1"/>
    <col min="9212" max="9212" width="5.125" style="131" customWidth="1"/>
    <col min="9213" max="9213" width="7.5" style="131" customWidth="1"/>
    <col min="9214" max="9214" width="6.375" style="131" customWidth="1"/>
    <col min="9215" max="9215" width="6.75" style="131" customWidth="1"/>
    <col min="9216" max="9216" width="5.75" style="131" customWidth="1"/>
    <col min="9217" max="9217" width="5.375" style="131" customWidth="1"/>
    <col min="9218" max="9218" width="5" style="131" customWidth="1"/>
    <col min="9219" max="9219" width="5.25" style="131" customWidth="1"/>
    <col min="9220" max="9220" width="6.875" style="131" customWidth="1"/>
    <col min="9221" max="9221" width="4.375" style="131" customWidth="1"/>
    <col min="9222" max="9222" width="4.75" style="131" customWidth="1"/>
    <col min="9223" max="9223" width="5.375" style="131" customWidth="1"/>
    <col min="9224" max="9225" width="5.25" style="131" customWidth="1"/>
    <col min="9226" max="9226" width="4.875" style="131" customWidth="1"/>
    <col min="9227" max="9228" width="5.5" style="131" customWidth="1"/>
    <col min="9229" max="9229" width="5.875" style="131" customWidth="1"/>
    <col min="9230" max="9230" width="4.75" style="131" customWidth="1"/>
    <col min="9231" max="9231" width="5.875" style="131" customWidth="1"/>
    <col min="9232" max="9232" width="5.625" style="131" customWidth="1"/>
    <col min="9233" max="9233" width="4.625" style="131" customWidth="1"/>
    <col min="9234" max="9234" width="5.75" style="131" customWidth="1"/>
    <col min="9235" max="9235" width="5.375" style="131" customWidth="1"/>
    <col min="9236" max="9236" width="4.75" style="131" customWidth="1"/>
    <col min="9237" max="9237" width="6.125" style="131" customWidth="1"/>
    <col min="9238" max="9238" width="4.5" style="131" customWidth="1"/>
    <col min="9239" max="9239" width="25.75" style="131" customWidth="1"/>
    <col min="9240" max="9240" width="9" style="131"/>
    <col min="9241" max="9241" width="21.25" style="131" customWidth="1"/>
    <col min="9242" max="9242" width="20.375" style="131" customWidth="1"/>
    <col min="9243" max="9243" width="11.875" style="131" customWidth="1"/>
    <col min="9244" max="9452" width="9" style="131"/>
    <col min="9453" max="9453" width="4.5" style="131" customWidth="1"/>
    <col min="9454" max="9454" width="32.75" style="131" customWidth="1"/>
    <col min="9455" max="9455" width="8.125" style="131" customWidth="1"/>
    <col min="9456" max="9457" width="9.125" style="131" customWidth="1"/>
    <col min="9458" max="9458" width="7.25" style="131" customWidth="1"/>
    <col min="9459" max="9459" width="5.75" style="131" customWidth="1"/>
    <col min="9460" max="9460" width="7.5" style="131" customWidth="1"/>
    <col min="9461" max="9461" width="5" style="131" customWidth="1"/>
    <col min="9462" max="9462" width="5.375" style="131" customWidth="1"/>
    <col min="9463" max="9463" width="6.25" style="131" customWidth="1"/>
    <col min="9464" max="9464" width="5.625" style="131" customWidth="1"/>
    <col min="9465" max="9465" width="4.875" style="131" customWidth="1"/>
    <col min="9466" max="9466" width="5.375" style="131" customWidth="1"/>
    <col min="9467" max="9467" width="6.25" style="131" customWidth="1"/>
    <col min="9468" max="9468" width="5.125" style="131" customWidth="1"/>
    <col min="9469" max="9469" width="7.5" style="131" customWidth="1"/>
    <col min="9470" max="9470" width="6.375" style="131" customWidth="1"/>
    <col min="9471" max="9471" width="6.75" style="131" customWidth="1"/>
    <col min="9472" max="9472" width="5.75" style="131" customWidth="1"/>
    <col min="9473" max="9473" width="5.375" style="131" customWidth="1"/>
    <col min="9474" max="9474" width="5" style="131" customWidth="1"/>
    <col min="9475" max="9475" width="5.25" style="131" customWidth="1"/>
    <col min="9476" max="9476" width="6.875" style="131" customWidth="1"/>
    <col min="9477" max="9477" width="4.375" style="131" customWidth="1"/>
    <col min="9478" max="9478" width="4.75" style="131" customWidth="1"/>
    <col min="9479" max="9479" width="5.375" style="131" customWidth="1"/>
    <col min="9480" max="9481" width="5.25" style="131" customWidth="1"/>
    <col min="9482" max="9482" width="4.875" style="131" customWidth="1"/>
    <col min="9483" max="9484" width="5.5" style="131" customWidth="1"/>
    <col min="9485" max="9485" width="5.875" style="131" customWidth="1"/>
    <col min="9486" max="9486" width="4.75" style="131" customWidth="1"/>
    <col min="9487" max="9487" width="5.875" style="131" customWidth="1"/>
    <col min="9488" max="9488" width="5.625" style="131" customWidth="1"/>
    <col min="9489" max="9489" width="4.625" style="131" customWidth="1"/>
    <col min="9490" max="9490" width="5.75" style="131" customWidth="1"/>
    <col min="9491" max="9491" width="5.375" style="131" customWidth="1"/>
    <col min="9492" max="9492" width="4.75" style="131" customWidth="1"/>
    <col min="9493" max="9493" width="6.125" style="131" customWidth="1"/>
    <col min="9494" max="9494" width="4.5" style="131" customWidth="1"/>
    <col min="9495" max="9495" width="25.75" style="131" customWidth="1"/>
    <col min="9496" max="9496" width="9" style="131"/>
    <col min="9497" max="9497" width="21.25" style="131" customWidth="1"/>
    <col min="9498" max="9498" width="20.375" style="131" customWidth="1"/>
    <col min="9499" max="9499" width="11.875" style="131" customWidth="1"/>
    <col min="9500" max="9708" width="9" style="131"/>
    <col min="9709" max="9709" width="4.5" style="131" customWidth="1"/>
    <col min="9710" max="9710" width="32.75" style="131" customWidth="1"/>
    <col min="9711" max="9711" width="8.125" style="131" customWidth="1"/>
    <col min="9712" max="9713" width="9.125" style="131" customWidth="1"/>
    <col min="9714" max="9714" width="7.25" style="131" customWidth="1"/>
    <col min="9715" max="9715" width="5.75" style="131" customWidth="1"/>
    <col min="9716" max="9716" width="7.5" style="131" customWidth="1"/>
    <col min="9717" max="9717" width="5" style="131" customWidth="1"/>
    <col min="9718" max="9718" width="5.375" style="131" customWidth="1"/>
    <col min="9719" max="9719" width="6.25" style="131" customWidth="1"/>
    <col min="9720" max="9720" width="5.625" style="131" customWidth="1"/>
    <col min="9721" max="9721" width="4.875" style="131" customWidth="1"/>
    <col min="9722" max="9722" width="5.375" style="131" customWidth="1"/>
    <col min="9723" max="9723" width="6.25" style="131" customWidth="1"/>
    <col min="9724" max="9724" width="5.125" style="131" customWidth="1"/>
    <col min="9725" max="9725" width="7.5" style="131" customWidth="1"/>
    <col min="9726" max="9726" width="6.375" style="131" customWidth="1"/>
    <col min="9727" max="9727" width="6.75" style="131" customWidth="1"/>
    <col min="9728" max="9728" width="5.75" style="131" customWidth="1"/>
    <col min="9729" max="9729" width="5.375" style="131" customWidth="1"/>
    <col min="9730" max="9730" width="5" style="131" customWidth="1"/>
    <col min="9731" max="9731" width="5.25" style="131" customWidth="1"/>
    <col min="9732" max="9732" width="6.875" style="131" customWidth="1"/>
    <col min="9733" max="9733" width="4.375" style="131" customWidth="1"/>
    <col min="9734" max="9734" width="4.75" style="131" customWidth="1"/>
    <col min="9735" max="9735" width="5.375" style="131" customWidth="1"/>
    <col min="9736" max="9737" width="5.25" style="131" customWidth="1"/>
    <col min="9738" max="9738" width="4.875" style="131" customWidth="1"/>
    <col min="9739" max="9740" width="5.5" style="131" customWidth="1"/>
    <col min="9741" max="9741" width="5.875" style="131" customWidth="1"/>
    <col min="9742" max="9742" width="4.75" style="131" customWidth="1"/>
    <col min="9743" max="9743" width="5.875" style="131" customWidth="1"/>
    <col min="9744" max="9744" width="5.625" style="131" customWidth="1"/>
    <col min="9745" max="9745" width="4.625" style="131" customWidth="1"/>
    <col min="9746" max="9746" width="5.75" style="131" customWidth="1"/>
    <col min="9747" max="9747" width="5.375" style="131" customWidth="1"/>
    <col min="9748" max="9748" width="4.75" style="131" customWidth="1"/>
    <col min="9749" max="9749" width="6.125" style="131" customWidth="1"/>
    <col min="9750" max="9750" width="4.5" style="131" customWidth="1"/>
    <col min="9751" max="9751" width="25.75" style="131" customWidth="1"/>
    <col min="9752" max="9752" width="9" style="131"/>
    <col min="9753" max="9753" width="21.25" style="131" customWidth="1"/>
    <col min="9754" max="9754" width="20.375" style="131" customWidth="1"/>
    <col min="9755" max="9755" width="11.875" style="131" customWidth="1"/>
    <col min="9756" max="9964" width="9" style="131"/>
    <col min="9965" max="9965" width="4.5" style="131" customWidth="1"/>
    <col min="9966" max="9966" width="32.75" style="131" customWidth="1"/>
    <col min="9967" max="9967" width="8.125" style="131" customWidth="1"/>
    <col min="9968" max="9969" width="9.125" style="131" customWidth="1"/>
    <col min="9970" max="9970" width="7.25" style="131" customWidth="1"/>
    <col min="9971" max="9971" width="5.75" style="131" customWidth="1"/>
    <col min="9972" max="9972" width="7.5" style="131" customWidth="1"/>
    <col min="9973" max="9973" width="5" style="131" customWidth="1"/>
    <col min="9974" max="9974" width="5.375" style="131" customWidth="1"/>
    <col min="9975" max="9975" width="6.25" style="131" customWidth="1"/>
    <col min="9976" max="9976" width="5.625" style="131" customWidth="1"/>
    <col min="9977" max="9977" width="4.875" style="131" customWidth="1"/>
    <col min="9978" max="9978" width="5.375" style="131" customWidth="1"/>
    <col min="9979" max="9979" width="6.25" style="131" customWidth="1"/>
    <col min="9980" max="9980" width="5.125" style="131" customWidth="1"/>
    <col min="9981" max="9981" width="7.5" style="131" customWidth="1"/>
    <col min="9982" max="9982" width="6.375" style="131" customWidth="1"/>
    <col min="9983" max="9983" width="6.75" style="131" customWidth="1"/>
    <col min="9984" max="9984" width="5.75" style="131" customWidth="1"/>
    <col min="9985" max="9985" width="5.375" style="131" customWidth="1"/>
    <col min="9986" max="9986" width="5" style="131" customWidth="1"/>
    <col min="9987" max="9987" width="5.25" style="131" customWidth="1"/>
    <col min="9988" max="9988" width="6.875" style="131" customWidth="1"/>
    <col min="9989" max="9989" width="4.375" style="131" customWidth="1"/>
    <col min="9990" max="9990" width="4.75" style="131" customWidth="1"/>
    <col min="9991" max="9991" width="5.375" style="131" customWidth="1"/>
    <col min="9992" max="9993" width="5.25" style="131" customWidth="1"/>
    <col min="9994" max="9994" width="4.875" style="131" customWidth="1"/>
    <col min="9995" max="9996" width="5.5" style="131" customWidth="1"/>
    <col min="9997" max="9997" width="5.875" style="131" customWidth="1"/>
    <col min="9998" max="9998" width="4.75" style="131" customWidth="1"/>
    <col min="9999" max="9999" width="5.875" style="131" customWidth="1"/>
    <col min="10000" max="10000" width="5.625" style="131" customWidth="1"/>
    <col min="10001" max="10001" width="4.625" style="131" customWidth="1"/>
    <col min="10002" max="10002" width="5.75" style="131" customWidth="1"/>
    <col min="10003" max="10003" width="5.375" style="131" customWidth="1"/>
    <col min="10004" max="10004" width="4.75" style="131" customWidth="1"/>
    <col min="10005" max="10005" width="6.125" style="131" customWidth="1"/>
    <col min="10006" max="10006" width="4.5" style="131" customWidth="1"/>
    <col min="10007" max="10007" width="25.75" style="131" customWidth="1"/>
    <col min="10008" max="10008" width="9" style="131"/>
    <col min="10009" max="10009" width="21.25" style="131" customWidth="1"/>
    <col min="10010" max="10010" width="20.375" style="131" customWidth="1"/>
    <col min="10011" max="10011" width="11.875" style="131" customWidth="1"/>
    <col min="10012" max="10220" width="9" style="131"/>
    <col min="10221" max="10221" width="4.5" style="131" customWidth="1"/>
    <col min="10222" max="10222" width="32.75" style="131" customWidth="1"/>
    <col min="10223" max="10223" width="8.125" style="131" customWidth="1"/>
    <col min="10224" max="10225" width="9.125" style="131" customWidth="1"/>
    <col min="10226" max="10226" width="7.25" style="131" customWidth="1"/>
    <col min="10227" max="10227" width="5.75" style="131" customWidth="1"/>
    <col min="10228" max="10228" width="7.5" style="131" customWidth="1"/>
    <col min="10229" max="10229" width="5" style="131" customWidth="1"/>
    <col min="10230" max="10230" width="5.375" style="131" customWidth="1"/>
    <col min="10231" max="10231" width="6.25" style="131" customWidth="1"/>
    <col min="10232" max="10232" width="5.625" style="131" customWidth="1"/>
    <col min="10233" max="10233" width="4.875" style="131" customWidth="1"/>
    <col min="10234" max="10234" width="5.375" style="131" customWidth="1"/>
    <col min="10235" max="10235" width="6.25" style="131" customWidth="1"/>
    <col min="10236" max="10236" width="5.125" style="131" customWidth="1"/>
    <col min="10237" max="10237" width="7.5" style="131" customWidth="1"/>
    <col min="10238" max="10238" width="6.375" style="131" customWidth="1"/>
    <col min="10239" max="10239" width="6.75" style="131" customWidth="1"/>
    <col min="10240" max="10240" width="5.75" style="131" customWidth="1"/>
    <col min="10241" max="10241" width="5.375" style="131" customWidth="1"/>
    <col min="10242" max="10242" width="5" style="131" customWidth="1"/>
    <col min="10243" max="10243" width="5.25" style="131" customWidth="1"/>
    <col min="10244" max="10244" width="6.875" style="131" customWidth="1"/>
    <col min="10245" max="10245" width="4.375" style="131" customWidth="1"/>
    <col min="10246" max="10246" width="4.75" style="131" customWidth="1"/>
    <col min="10247" max="10247" width="5.375" style="131" customWidth="1"/>
    <col min="10248" max="10249" width="5.25" style="131" customWidth="1"/>
    <col min="10250" max="10250" width="4.875" style="131" customWidth="1"/>
    <col min="10251" max="10252" width="5.5" style="131" customWidth="1"/>
    <col min="10253" max="10253" width="5.875" style="131" customWidth="1"/>
    <col min="10254" max="10254" width="4.75" style="131" customWidth="1"/>
    <col min="10255" max="10255" width="5.875" style="131" customWidth="1"/>
    <col min="10256" max="10256" width="5.625" style="131" customWidth="1"/>
    <col min="10257" max="10257" width="4.625" style="131" customWidth="1"/>
    <col min="10258" max="10258" width="5.75" style="131" customWidth="1"/>
    <col min="10259" max="10259" width="5.375" style="131" customWidth="1"/>
    <col min="10260" max="10260" width="4.75" style="131" customWidth="1"/>
    <col min="10261" max="10261" width="6.125" style="131" customWidth="1"/>
    <col min="10262" max="10262" width="4.5" style="131" customWidth="1"/>
    <col min="10263" max="10263" width="25.75" style="131" customWidth="1"/>
    <col min="10264" max="10264" width="9" style="131"/>
    <col min="10265" max="10265" width="21.25" style="131" customWidth="1"/>
    <col min="10266" max="10266" width="20.375" style="131" customWidth="1"/>
    <col min="10267" max="10267" width="11.875" style="131" customWidth="1"/>
    <col min="10268" max="10476" width="9" style="131"/>
    <col min="10477" max="10477" width="4.5" style="131" customWidth="1"/>
    <col min="10478" max="10478" width="32.75" style="131" customWidth="1"/>
    <col min="10479" max="10479" width="8.125" style="131" customWidth="1"/>
    <col min="10480" max="10481" width="9.125" style="131" customWidth="1"/>
    <col min="10482" max="10482" width="7.25" style="131" customWidth="1"/>
    <col min="10483" max="10483" width="5.75" style="131" customWidth="1"/>
    <col min="10484" max="10484" width="7.5" style="131" customWidth="1"/>
    <col min="10485" max="10485" width="5" style="131" customWidth="1"/>
    <col min="10486" max="10486" width="5.375" style="131" customWidth="1"/>
    <col min="10487" max="10487" width="6.25" style="131" customWidth="1"/>
    <col min="10488" max="10488" width="5.625" style="131" customWidth="1"/>
    <col min="10489" max="10489" width="4.875" style="131" customWidth="1"/>
    <col min="10490" max="10490" width="5.375" style="131" customWidth="1"/>
    <col min="10491" max="10491" width="6.25" style="131" customWidth="1"/>
    <col min="10492" max="10492" width="5.125" style="131" customWidth="1"/>
    <col min="10493" max="10493" width="7.5" style="131" customWidth="1"/>
    <col min="10494" max="10494" width="6.375" style="131" customWidth="1"/>
    <col min="10495" max="10495" width="6.75" style="131" customWidth="1"/>
    <col min="10496" max="10496" width="5.75" style="131" customWidth="1"/>
    <col min="10497" max="10497" width="5.375" style="131" customWidth="1"/>
    <col min="10498" max="10498" width="5" style="131" customWidth="1"/>
    <col min="10499" max="10499" width="5.25" style="131" customWidth="1"/>
    <col min="10500" max="10500" width="6.875" style="131" customWidth="1"/>
    <col min="10501" max="10501" width="4.375" style="131" customWidth="1"/>
    <col min="10502" max="10502" width="4.75" style="131" customWidth="1"/>
    <col min="10503" max="10503" width="5.375" style="131" customWidth="1"/>
    <col min="10504" max="10505" width="5.25" style="131" customWidth="1"/>
    <col min="10506" max="10506" width="4.875" style="131" customWidth="1"/>
    <col min="10507" max="10508" width="5.5" style="131" customWidth="1"/>
    <col min="10509" max="10509" width="5.875" style="131" customWidth="1"/>
    <col min="10510" max="10510" width="4.75" style="131" customWidth="1"/>
    <col min="10511" max="10511" width="5.875" style="131" customWidth="1"/>
    <col min="10512" max="10512" width="5.625" style="131" customWidth="1"/>
    <col min="10513" max="10513" width="4.625" style="131" customWidth="1"/>
    <col min="10514" max="10514" width="5.75" style="131" customWidth="1"/>
    <col min="10515" max="10515" width="5.375" style="131" customWidth="1"/>
    <col min="10516" max="10516" width="4.75" style="131" customWidth="1"/>
    <col min="10517" max="10517" width="6.125" style="131" customWidth="1"/>
    <col min="10518" max="10518" width="4.5" style="131" customWidth="1"/>
    <col min="10519" max="10519" width="25.75" style="131" customWidth="1"/>
    <col min="10520" max="10520" width="9" style="131"/>
    <col min="10521" max="10521" width="21.25" style="131" customWidth="1"/>
    <col min="10522" max="10522" width="20.375" style="131" customWidth="1"/>
    <col min="10523" max="10523" width="11.875" style="131" customWidth="1"/>
    <col min="10524" max="10732" width="9" style="131"/>
    <col min="10733" max="10733" width="4.5" style="131" customWidth="1"/>
    <col min="10734" max="10734" width="32.75" style="131" customWidth="1"/>
    <col min="10735" max="10735" width="8.125" style="131" customWidth="1"/>
    <col min="10736" max="10737" width="9.125" style="131" customWidth="1"/>
    <col min="10738" max="10738" width="7.25" style="131" customWidth="1"/>
    <col min="10739" max="10739" width="5.75" style="131" customWidth="1"/>
    <col min="10740" max="10740" width="7.5" style="131" customWidth="1"/>
    <col min="10741" max="10741" width="5" style="131" customWidth="1"/>
    <col min="10742" max="10742" width="5.375" style="131" customWidth="1"/>
    <col min="10743" max="10743" width="6.25" style="131" customWidth="1"/>
    <col min="10744" max="10744" width="5.625" style="131" customWidth="1"/>
    <col min="10745" max="10745" width="4.875" style="131" customWidth="1"/>
    <col min="10746" max="10746" width="5.375" style="131" customWidth="1"/>
    <col min="10747" max="10747" width="6.25" style="131" customWidth="1"/>
    <col min="10748" max="10748" width="5.125" style="131" customWidth="1"/>
    <col min="10749" max="10749" width="7.5" style="131" customWidth="1"/>
    <col min="10750" max="10750" width="6.375" style="131" customWidth="1"/>
    <col min="10751" max="10751" width="6.75" style="131" customWidth="1"/>
    <col min="10752" max="10752" width="5.75" style="131" customWidth="1"/>
    <col min="10753" max="10753" width="5.375" style="131" customWidth="1"/>
    <col min="10754" max="10754" width="5" style="131" customWidth="1"/>
    <col min="10755" max="10755" width="5.25" style="131" customWidth="1"/>
    <col min="10756" max="10756" width="6.875" style="131" customWidth="1"/>
    <col min="10757" max="10757" width="4.375" style="131" customWidth="1"/>
    <col min="10758" max="10758" width="4.75" style="131" customWidth="1"/>
    <col min="10759" max="10759" width="5.375" style="131" customWidth="1"/>
    <col min="10760" max="10761" width="5.25" style="131" customWidth="1"/>
    <col min="10762" max="10762" width="4.875" style="131" customWidth="1"/>
    <col min="10763" max="10764" width="5.5" style="131" customWidth="1"/>
    <col min="10765" max="10765" width="5.875" style="131" customWidth="1"/>
    <col min="10766" max="10766" width="4.75" style="131" customWidth="1"/>
    <col min="10767" max="10767" width="5.875" style="131" customWidth="1"/>
    <col min="10768" max="10768" width="5.625" style="131" customWidth="1"/>
    <col min="10769" max="10769" width="4.625" style="131" customWidth="1"/>
    <col min="10770" max="10770" width="5.75" style="131" customWidth="1"/>
    <col min="10771" max="10771" width="5.375" style="131" customWidth="1"/>
    <col min="10772" max="10772" width="4.75" style="131" customWidth="1"/>
    <col min="10773" max="10773" width="6.125" style="131" customWidth="1"/>
    <col min="10774" max="10774" width="4.5" style="131" customWidth="1"/>
    <col min="10775" max="10775" width="25.75" style="131" customWidth="1"/>
    <col min="10776" max="10776" width="9" style="131"/>
    <col min="10777" max="10777" width="21.25" style="131" customWidth="1"/>
    <col min="10778" max="10778" width="20.375" style="131" customWidth="1"/>
    <col min="10779" max="10779" width="11.875" style="131" customWidth="1"/>
    <col min="10780" max="10988" width="9" style="131"/>
    <col min="10989" max="10989" width="4.5" style="131" customWidth="1"/>
    <col min="10990" max="10990" width="32.75" style="131" customWidth="1"/>
    <col min="10991" max="10991" width="8.125" style="131" customWidth="1"/>
    <col min="10992" max="10993" width="9.125" style="131" customWidth="1"/>
    <col min="10994" max="10994" width="7.25" style="131" customWidth="1"/>
    <col min="10995" max="10995" width="5.75" style="131" customWidth="1"/>
    <col min="10996" max="10996" width="7.5" style="131" customWidth="1"/>
    <col min="10997" max="10997" width="5" style="131" customWidth="1"/>
    <col min="10998" max="10998" width="5.375" style="131" customWidth="1"/>
    <col min="10999" max="10999" width="6.25" style="131" customWidth="1"/>
    <col min="11000" max="11000" width="5.625" style="131" customWidth="1"/>
    <col min="11001" max="11001" width="4.875" style="131" customWidth="1"/>
    <col min="11002" max="11002" width="5.375" style="131" customWidth="1"/>
    <col min="11003" max="11003" width="6.25" style="131" customWidth="1"/>
    <col min="11004" max="11004" width="5.125" style="131" customWidth="1"/>
    <col min="11005" max="11005" width="7.5" style="131" customWidth="1"/>
    <col min="11006" max="11006" width="6.375" style="131" customWidth="1"/>
    <col min="11007" max="11007" width="6.75" style="131" customWidth="1"/>
    <col min="11008" max="11008" width="5.75" style="131" customWidth="1"/>
    <col min="11009" max="11009" width="5.375" style="131" customWidth="1"/>
    <col min="11010" max="11010" width="5" style="131" customWidth="1"/>
    <col min="11011" max="11011" width="5.25" style="131" customWidth="1"/>
    <col min="11012" max="11012" width="6.875" style="131" customWidth="1"/>
    <col min="11013" max="11013" width="4.375" style="131" customWidth="1"/>
    <col min="11014" max="11014" width="4.75" style="131" customWidth="1"/>
    <col min="11015" max="11015" width="5.375" style="131" customWidth="1"/>
    <col min="11016" max="11017" width="5.25" style="131" customWidth="1"/>
    <col min="11018" max="11018" width="4.875" style="131" customWidth="1"/>
    <col min="11019" max="11020" width="5.5" style="131" customWidth="1"/>
    <col min="11021" max="11021" width="5.875" style="131" customWidth="1"/>
    <col min="11022" max="11022" width="4.75" style="131" customWidth="1"/>
    <col min="11023" max="11023" width="5.875" style="131" customWidth="1"/>
    <col min="11024" max="11024" width="5.625" style="131" customWidth="1"/>
    <col min="11025" max="11025" width="4.625" style="131" customWidth="1"/>
    <col min="11026" max="11026" width="5.75" style="131" customWidth="1"/>
    <col min="11027" max="11027" width="5.375" style="131" customWidth="1"/>
    <col min="11028" max="11028" width="4.75" style="131" customWidth="1"/>
    <col min="11029" max="11029" width="6.125" style="131" customWidth="1"/>
    <col min="11030" max="11030" width="4.5" style="131" customWidth="1"/>
    <col min="11031" max="11031" width="25.75" style="131" customWidth="1"/>
    <col min="11032" max="11032" width="9" style="131"/>
    <col min="11033" max="11033" width="21.25" style="131" customWidth="1"/>
    <col min="11034" max="11034" width="20.375" style="131" customWidth="1"/>
    <col min="11035" max="11035" width="11.875" style="131" customWidth="1"/>
    <col min="11036" max="11244" width="9" style="131"/>
    <col min="11245" max="11245" width="4.5" style="131" customWidth="1"/>
    <col min="11246" max="11246" width="32.75" style="131" customWidth="1"/>
    <col min="11247" max="11247" width="8.125" style="131" customWidth="1"/>
    <col min="11248" max="11249" width="9.125" style="131" customWidth="1"/>
    <col min="11250" max="11250" width="7.25" style="131" customWidth="1"/>
    <col min="11251" max="11251" width="5.75" style="131" customWidth="1"/>
    <col min="11252" max="11252" width="7.5" style="131" customWidth="1"/>
    <col min="11253" max="11253" width="5" style="131" customWidth="1"/>
    <col min="11254" max="11254" width="5.375" style="131" customWidth="1"/>
    <col min="11255" max="11255" width="6.25" style="131" customWidth="1"/>
    <col min="11256" max="11256" width="5.625" style="131" customWidth="1"/>
    <col min="11257" max="11257" width="4.875" style="131" customWidth="1"/>
    <col min="11258" max="11258" width="5.375" style="131" customWidth="1"/>
    <col min="11259" max="11259" width="6.25" style="131" customWidth="1"/>
    <col min="11260" max="11260" width="5.125" style="131" customWidth="1"/>
    <col min="11261" max="11261" width="7.5" style="131" customWidth="1"/>
    <col min="11262" max="11262" width="6.375" style="131" customWidth="1"/>
    <col min="11263" max="11263" width="6.75" style="131" customWidth="1"/>
    <col min="11264" max="11264" width="5.75" style="131" customWidth="1"/>
    <col min="11265" max="11265" width="5.375" style="131" customWidth="1"/>
    <col min="11266" max="11266" width="5" style="131" customWidth="1"/>
    <col min="11267" max="11267" width="5.25" style="131" customWidth="1"/>
    <col min="11268" max="11268" width="6.875" style="131" customWidth="1"/>
    <col min="11269" max="11269" width="4.375" style="131" customWidth="1"/>
    <col min="11270" max="11270" width="4.75" style="131" customWidth="1"/>
    <col min="11271" max="11271" width="5.375" style="131" customWidth="1"/>
    <col min="11272" max="11273" width="5.25" style="131" customWidth="1"/>
    <col min="11274" max="11274" width="4.875" style="131" customWidth="1"/>
    <col min="11275" max="11276" width="5.5" style="131" customWidth="1"/>
    <col min="11277" max="11277" width="5.875" style="131" customWidth="1"/>
    <col min="11278" max="11278" width="4.75" style="131" customWidth="1"/>
    <col min="11279" max="11279" width="5.875" style="131" customWidth="1"/>
    <col min="11280" max="11280" width="5.625" style="131" customWidth="1"/>
    <col min="11281" max="11281" width="4.625" style="131" customWidth="1"/>
    <col min="11282" max="11282" width="5.75" style="131" customWidth="1"/>
    <col min="11283" max="11283" width="5.375" style="131" customWidth="1"/>
    <col min="11284" max="11284" width="4.75" style="131" customWidth="1"/>
    <col min="11285" max="11285" width="6.125" style="131" customWidth="1"/>
    <col min="11286" max="11286" width="4.5" style="131" customWidth="1"/>
    <col min="11287" max="11287" width="25.75" style="131" customWidth="1"/>
    <col min="11288" max="11288" width="9" style="131"/>
    <col min="11289" max="11289" width="21.25" style="131" customWidth="1"/>
    <col min="11290" max="11290" width="20.375" style="131" customWidth="1"/>
    <col min="11291" max="11291" width="11.875" style="131" customWidth="1"/>
    <col min="11292" max="11500" width="9" style="131"/>
    <col min="11501" max="11501" width="4.5" style="131" customWidth="1"/>
    <col min="11502" max="11502" width="32.75" style="131" customWidth="1"/>
    <col min="11503" max="11503" width="8.125" style="131" customWidth="1"/>
    <col min="11504" max="11505" width="9.125" style="131" customWidth="1"/>
    <col min="11506" max="11506" width="7.25" style="131" customWidth="1"/>
    <col min="11507" max="11507" width="5.75" style="131" customWidth="1"/>
    <col min="11508" max="11508" width="7.5" style="131" customWidth="1"/>
    <col min="11509" max="11509" width="5" style="131" customWidth="1"/>
    <col min="11510" max="11510" width="5.375" style="131" customWidth="1"/>
    <col min="11511" max="11511" width="6.25" style="131" customWidth="1"/>
    <col min="11512" max="11512" width="5.625" style="131" customWidth="1"/>
    <col min="11513" max="11513" width="4.875" style="131" customWidth="1"/>
    <col min="11514" max="11514" width="5.375" style="131" customWidth="1"/>
    <col min="11515" max="11515" width="6.25" style="131" customWidth="1"/>
    <col min="11516" max="11516" width="5.125" style="131" customWidth="1"/>
    <col min="11517" max="11517" width="7.5" style="131" customWidth="1"/>
    <col min="11518" max="11518" width="6.375" style="131" customWidth="1"/>
    <col min="11519" max="11519" width="6.75" style="131" customWidth="1"/>
    <col min="11520" max="11520" width="5.75" style="131" customWidth="1"/>
    <col min="11521" max="11521" width="5.375" style="131" customWidth="1"/>
    <col min="11522" max="11522" width="5" style="131" customWidth="1"/>
    <col min="11523" max="11523" width="5.25" style="131" customWidth="1"/>
    <col min="11524" max="11524" width="6.875" style="131" customWidth="1"/>
    <col min="11525" max="11525" width="4.375" style="131" customWidth="1"/>
    <col min="11526" max="11526" width="4.75" style="131" customWidth="1"/>
    <col min="11527" max="11527" width="5.375" style="131" customWidth="1"/>
    <col min="11528" max="11529" width="5.25" style="131" customWidth="1"/>
    <col min="11530" max="11530" width="4.875" style="131" customWidth="1"/>
    <col min="11531" max="11532" width="5.5" style="131" customWidth="1"/>
    <col min="11533" max="11533" width="5.875" style="131" customWidth="1"/>
    <col min="11534" max="11534" width="4.75" style="131" customWidth="1"/>
    <col min="11535" max="11535" width="5.875" style="131" customWidth="1"/>
    <col min="11536" max="11536" width="5.625" style="131" customWidth="1"/>
    <col min="11537" max="11537" width="4.625" style="131" customWidth="1"/>
    <col min="11538" max="11538" width="5.75" style="131" customWidth="1"/>
    <col min="11539" max="11539" width="5.375" style="131" customWidth="1"/>
    <col min="11540" max="11540" width="4.75" style="131" customWidth="1"/>
    <col min="11541" max="11541" width="6.125" style="131" customWidth="1"/>
    <col min="11542" max="11542" width="4.5" style="131" customWidth="1"/>
    <col min="11543" max="11543" width="25.75" style="131" customWidth="1"/>
    <col min="11544" max="11544" width="9" style="131"/>
    <col min="11545" max="11545" width="21.25" style="131" customWidth="1"/>
    <col min="11546" max="11546" width="20.375" style="131" customWidth="1"/>
    <col min="11547" max="11547" width="11.875" style="131" customWidth="1"/>
    <col min="11548" max="11756" width="9" style="131"/>
    <col min="11757" max="11757" width="4.5" style="131" customWidth="1"/>
    <col min="11758" max="11758" width="32.75" style="131" customWidth="1"/>
    <col min="11759" max="11759" width="8.125" style="131" customWidth="1"/>
    <col min="11760" max="11761" width="9.125" style="131" customWidth="1"/>
    <col min="11762" max="11762" width="7.25" style="131" customWidth="1"/>
    <col min="11763" max="11763" width="5.75" style="131" customWidth="1"/>
    <col min="11764" max="11764" width="7.5" style="131" customWidth="1"/>
    <col min="11765" max="11765" width="5" style="131" customWidth="1"/>
    <col min="11766" max="11766" width="5.375" style="131" customWidth="1"/>
    <col min="11767" max="11767" width="6.25" style="131" customWidth="1"/>
    <col min="11768" max="11768" width="5.625" style="131" customWidth="1"/>
    <col min="11769" max="11769" width="4.875" style="131" customWidth="1"/>
    <col min="11770" max="11770" width="5.375" style="131" customWidth="1"/>
    <col min="11771" max="11771" width="6.25" style="131" customWidth="1"/>
    <col min="11772" max="11772" width="5.125" style="131" customWidth="1"/>
    <col min="11773" max="11773" width="7.5" style="131" customWidth="1"/>
    <col min="11774" max="11774" width="6.375" style="131" customWidth="1"/>
    <col min="11775" max="11775" width="6.75" style="131" customWidth="1"/>
    <col min="11776" max="11776" width="5.75" style="131" customWidth="1"/>
    <col min="11777" max="11777" width="5.375" style="131" customWidth="1"/>
    <col min="11778" max="11778" width="5" style="131" customWidth="1"/>
    <col min="11779" max="11779" width="5.25" style="131" customWidth="1"/>
    <col min="11780" max="11780" width="6.875" style="131" customWidth="1"/>
    <col min="11781" max="11781" width="4.375" style="131" customWidth="1"/>
    <col min="11782" max="11782" width="4.75" style="131" customWidth="1"/>
    <col min="11783" max="11783" width="5.375" style="131" customWidth="1"/>
    <col min="11784" max="11785" width="5.25" style="131" customWidth="1"/>
    <col min="11786" max="11786" width="4.875" style="131" customWidth="1"/>
    <col min="11787" max="11788" width="5.5" style="131" customWidth="1"/>
    <col min="11789" max="11789" width="5.875" style="131" customWidth="1"/>
    <col min="11790" max="11790" width="4.75" style="131" customWidth="1"/>
    <col min="11791" max="11791" width="5.875" style="131" customWidth="1"/>
    <col min="11792" max="11792" width="5.625" style="131" customWidth="1"/>
    <col min="11793" max="11793" width="4.625" style="131" customWidth="1"/>
    <col min="11794" max="11794" width="5.75" style="131" customWidth="1"/>
    <col min="11795" max="11795" width="5.375" style="131" customWidth="1"/>
    <col min="11796" max="11796" width="4.75" style="131" customWidth="1"/>
    <col min="11797" max="11797" width="6.125" style="131" customWidth="1"/>
    <col min="11798" max="11798" width="4.5" style="131" customWidth="1"/>
    <col min="11799" max="11799" width="25.75" style="131" customWidth="1"/>
    <col min="11800" max="11800" width="9" style="131"/>
    <col min="11801" max="11801" width="21.25" style="131" customWidth="1"/>
    <col min="11802" max="11802" width="20.375" style="131" customWidth="1"/>
    <col min="11803" max="11803" width="11.875" style="131" customWidth="1"/>
    <col min="11804" max="12012" width="9" style="131"/>
    <col min="12013" max="12013" width="4.5" style="131" customWidth="1"/>
    <col min="12014" max="12014" width="32.75" style="131" customWidth="1"/>
    <col min="12015" max="12015" width="8.125" style="131" customWidth="1"/>
    <col min="12016" max="12017" width="9.125" style="131" customWidth="1"/>
    <col min="12018" max="12018" width="7.25" style="131" customWidth="1"/>
    <col min="12019" max="12019" width="5.75" style="131" customWidth="1"/>
    <col min="12020" max="12020" width="7.5" style="131" customWidth="1"/>
    <col min="12021" max="12021" width="5" style="131" customWidth="1"/>
    <col min="12022" max="12022" width="5.375" style="131" customWidth="1"/>
    <col min="12023" max="12023" width="6.25" style="131" customWidth="1"/>
    <col min="12024" max="12024" width="5.625" style="131" customWidth="1"/>
    <col min="12025" max="12025" width="4.875" style="131" customWidth="1"/>
    <col min="12026" max="12026" width="5.375" style="131" customWidth="1"/>
    <col min="12027" max="12027" width="6.25" style="131" customWidth="1"/>
    <col min="12028" max="12028" width="5.125" style="131" customWidth="1"/>
    <col min="12029" max="12029" width="7.5" style="131" customWidth="1"/>
    <col min="12030" max="12030" width="6.375" style="131" customWidth="1"/>
    <col min="12031" max="12031" width="6.75" style="131" customWidth="1"/>
    <col min="12032" max="12032" width="5.75" style="131" customWidth="1"/>
    <col min="12033" max="12033" width="5.375" style="131" customWidth="1"/>
    <col min="12034" max="12034" width="5" style="131" customWidth="1"/>
    <col min="12035" max="12035" width="5.25" style="131" customWidth="1"/>
    <col min="12036" max="12036" width="6.875" style="131" customWidth="1"/>
    <col min="12037" max="12037" width="4.375" style="131" customWidth="1"/>
    <col min="12038" max="12038" width="4.75" style="131" customWidth="1"/>
    <col min="12039" max="12039" width="5.375" style="131" customWidth="1"/>
    <col min="12040" max="12041" width="5.25" style="131" customWidth="1"/>
    <col min="12042" max="12042" width="4.875" style="131" customWidth="1"/>
    <col min="12043" max="12044" width="5.5" style="131" customWidth="1"/>
    <col min="12045" max="12045" width="5.875" style="131" customWidth="1"/>
    <col min="12046" max="12046" width="4.75" style="131" customWidth="1"/>
    <col min="12047" max="12047" width="5.875" style="131" customWidth="1"/>
    <col min="12048" max="12048" width="5.625" style="131" customWidth="1"/>
    <col min="12049" max="12049" width="4.625" style="131" customWidth="1"/>
    <col min="12050" max="12050" width="5.75" style="131" customWidth="1"/>
    <col min="12051" max="12051" width="5.375" style="131" customWidth="1"/>
    <col min="12052" max="12052" width="4.75" style="131" customWidth="1"/>
    <col min="12053" max="12053" width="6.125" style="131" customWidth="1"/>
    <col min="12054" max="12054" width="4.5" style="131" customWidth="1"/>
    <col min="12055" max="12055" width="25.75" style="131" customWidth="1"/>
    <col min="12056" max="12056" width="9" style="131"/>
    <col min="12057" max="12057" width="21.25" style="131" customWidth="1"/>
    <col min="12058" max="12058" width="20.375" style="131" customWidth="1"/>
    <col min="12059" max="12059" width="11.875" style="131" customWidth="1"/>
    <col min="12060" max="12268" width="9" style="131"/>
    <col min="12269" max="12269" width="4.5" style="131" customWidth="1"/>
    <col min="12270" max="12270" width="32.75" style="131" customWidth="1"/>
    <col min="12271" max="12271" width="8.125" style="131" customWidth="1"/>
    <col min="12272" max="12273" width="9.125" style="131" customWidth="1"/>
    <col min="12274" max="12274" width="7.25" style="131" customWidth="1"/>
    <col min="12275" max="12275" width="5.75" style="131" customWidth="1"/>
    <col min="12276" max="12276" width="7.5" style="131" customWidth="1"/>
    <col min="12277" max="12277" width="5" style="131" customWidth="1"/>
    <col min="12278" max="12278" width="5.375" style="131" customWidth="1"/>
    <col min="12279" max="12279" width="6.25" style="131" customWidth="1"/>
    <col min="12280" max="12280" width="5.625" style="131" customWidth="1"/>
    <col min="12281" max="12281" width="4.875" style="131" customWidth="1"/>
    <col min="12282" max="12282" width="5.375" style="131" customWidth="1"/>
    <col min="12283" max="12283" width="6.25" style="131" customWidth="1"/>
    <col min="12284" max="12284" width="5.125" style="131" customWidth="1"/>
    <col min="12285" max="12285" width="7.5" style="131" customWidth="1"/>
    <col min="12286" max="12286" width="6.375" style="131" customWidth="1"/>
    <col min="12287" max="12287" width="6.75" style="131" customWidth="1"/>
    <col min="12288" max="12288" width="5.75" style="131" customWidth="1"/>
    <col min="12289" max="12289" width="5.375" style="131" customWidth="1"/>
    <col min="12290" max="12290" width="5" style="131" customWidth="1"/>
    <col min="12291" max="12291" width="5.25" style="131" customWidth="1"/>
    <col min="12292" max="12292" width="6.875" style="131" customWidth="1"/>
    <col min="12293" max="12293" width="4.375" style="131" customWidth="1"/>
    <col min="12294" max="12294" width="4.75" style="131" customWidth="1"/>
    <col min="12295" max="12295" width="5.375" style="131" customWidth="1"/>
    <col min="12296" max="12297" width="5.25" style="131" customWidth="1"/>
    <col min="12298" max="12298" width="4.875" style="131" customWidth="1"/>
    <col min="12299" max="12300" width="5.5" style="131" customWidth="1"/>
    <col min="12301" max="12301" width="5.875" style="131" customWidth="1"/>
    <col min="12302" max="12302" width="4.75" style="131" customWidth="1"/>
    <col min="12303" max="12303" width="5.875" style="131" customWidth="1"/>
    <col min="12304" max="12304" width="5.625" style="131" customWidth="1"/>
    <col min="12305" max="12305" width="4.625" style="131" customWidth="1"/>
    <col min="12306" max="12306" width="5.75" style="131" customWidth="1"/>
    <col min="12307" max="12307" width="5.375" style="131" customWidth="1"/>
    <col min="12308" max="12308" width="4.75" style="131" customWidth="1"/>
    <col min="12309" max="12309" width="6.125" style="131" customWidth="1"/>
    <col min="12310" max="12310" width="4.5" style="131" customWidth="1"/>
    <col min="12311" max="12311" width="25.75" style="131" customWidth="1"/>
    <col min="12312" max="12312" width="9" style="131"/>
    <col min="12313" max="12313" width="21.25" style="131" customWidth="1"/>
    <col min="12314" max="12314" width="20.375" style="131" customWidth="1"/>
    <col min="12315" max="12315" width="11.875" style="131" customWidth="1"/>
    <col min="12316" max="12524" width="9" style="131"/>
    <col min="12525" max="12525" width="4.5" style="131" customWidth="1"/>
    <col min="12526" max="12526" width="32.75" style="131" customWidth="1"/>
    <col min="12527" max="12527" width="8.125" style="131" customWidth="1"/>
    <col min="12528" max="12529" width="9.125" style="131" customWidth="1"/>
    <col min="12530" max="12530" width="7.25" style="131" customWidth="1"/>
    <col min="12531" max="12531" width="5.75" style="131" customWidth="1"/>
    <col min="12532" max="12532" width="7.5" style="131" customWidth="1"/>
    <col min="12533" max="12533" width="5" style="131" customWidth="1"/>
    <col min="12534" max="12534" width="5.375" style="131" customWidth="1"/>
    <col min="12535" max="12535" width="6.25" style="131" customWidth="1"/>
    <col min="12536" max="12536" width="5.625" style="131" customWidth="1"/>
    <col min="12537" max="12537" width="4.875" style="131" customWidth="1"/>
    <col min="12538" max="12538" width="5.375" style="131" customWidth="1"/>
    <col min="12539" max="12539" width="6.25" style="131" customWidth="1"/>
    <col min="12540" max="12540" width="5.125" style="131" customWidth="1"/>
    <col min="12541" max="12541" width="7.5" style="131" customWidth="1"/>
    <col min="12542" max="12542" width="6.375" style="131" customWidth="1"/>
    <col min="12543" max="12543" width="6.75" style="131" customWidth="1"/>
    <col min="12544" max="12544" width="5.75" style="131" customWidth="1"/>
    <col min="12545" max="12545" width="5.375" style="131" customWidth="1"/>
    <col min="12546" max="12546" width="5" style="131" customWidth="1"/>
    <col min="12547" max="12547" width="5.25" style="131" customWidth="1"/>
    <col min="12548" max="12548" width="6.875" style="131" customWidth="1"/>
    <col min="12549" max="12549" width="4.375" style="131" customWidth="1"/>
    <col min="12550" max="12550" width="4.75" style="131" customWidth="1"/>
    <col min="12551" max="12551" width="5.375" style="131" customWidth="1"/>
    <col min="12552" max="12553" width="5.25" style="131" customWidth="1"/>
    <col min="12554" max="12554" width="4.875" style="131" customWidth="1"/>
    <col min="12555" max="12556" width="5.5" style="131" customWidth="1"/>
    <col min="12557" max="12557" width="5.875" style="131" customWidth="1"/>
    <col min="12558" max="12558" width="4.75" style="131" customWidth="1"/>
    <col min="12559" max="12559" width="5.875" style="131" customWidth="1"/>
    <col min="12560" max="12560" width="5.625" style="131" customWidth="1"/>
    <col min="12561" max="12561" width="4.625" style="131" customWidth="1"/>
    <col min="12562" max="12562" width="5.75" style="131" customWidth="1"/>
    <col min="12563" max="12563" width="5.375" style="131" customWidth="1"/>
    <col min="12564" max="12564" width="4.75" style="131" customWidth="1"/>
    <col min="12565" max="12565" width="6.125" style="131" customWidth="1"/>
    <col min="12566" max="12566" width="4.5" style="131" customWidth="1"/>
    <col min="12567" max="12567" width="25.75" style="131" customWidth="1"/>
    <col min="12568" max="12568" width="9" style="131"/>
    <col min="12569" max="12569" width="21.25" style="131" customWidth="1"/>
    <col min="12570" max="12570" width="20.375" style="131" customWidth="1"/>
    <col min="12571" max="12571" width="11.875" style="131" customWidth="1"/>
    <col min="12572" max="12780" width="9" style="131"/>
    <col min="12781" max="12781" width="4.5" style="131" customWidth="1"/>
    <col min="12782" max="12782" width="32.75" style="131" customWidth="1"/>
    <col min="12783" max="12783" width="8.125" style="131" customWidth="1"/>
    <col min="12784" max="12785" width="9.125" style="131" customWidth="1"/>
    <col min="12786" max="12786" width="7.25" style="131" customWidth="1"/>
    <col min="12787" max="12787" width="5.75" style="131" customWidth="1"/>
    <col min="12788" max="12788" width="7.5" style="131" customWidth="1"/>
    <col min="12789" max="12789" width="5" style="131" customWidth="1"/>
    <col min="12790" max="12790" width="5.375" style="131" customWidth="1"/>
    <col min="12791" max="12791" width="6.25" style="131" customWidth="1"/>
    <col min="12792" max="12792" width="5.625" style="131" customWidth="1"/>
    <col min="12793" max="12793" width="4.875" style="131" customWidth="1"/>
    <col min="12794" max="12794" width="5.375" style="131" customWidth="1"/>
    <col min="12795" max="12795" width="6.25" style="131" customWidth="1"/>
    <col min="12796" max="12796" width="5.125" style="131" customWidth="1"/>
    <col min="12797" max="12797" width="7.5" style="131" customWidth="1"/>
    <col min="12798" max="12798" width="6.375" style="131" customWidth="1"/>
    <col min="12799" max="12799" width="6.75" style="131" customWidth="1"/>
    <col min="12800" max="12800" width="5.75" style="131" customWidth="1"/>
    <col min="12801" max="12801" width="5.375" style="131" customWidth="1"/>
    <col min="12802" max="12802" width="5" style="131" customWidth="1"/>
    <col min="12803" max="12803" width="5.25" style="131" customWidth="1"/>
    <col min="12804" max="12804" width="6.875" style="131" customWidth="1"/>
    <col min="12805" max="12805" width="4.375" style="131" customWidth="1"/>
    <col min="12806" max="12806" width="4.75" style="131" customWidth="1"/>
    <col min="12807" max="12807" width="5.375" style="131" customWidth="1"/>
    <col min="12808" max="12809" width="5.25" style="131" customWidth="1"/>
    <col min="12810" max="12810" width="4.875" style="131" customWidth="1"/>
    <col min="12811" max="12812" width="5.5" style="131" customWidth="1"/>
    <col min="12813" max="12813" width="5.875" style="131" customWidth="1"/>
    <col min="12814" max="12814" width="4.75" style="131" customWidth="1"/>
    <col min="12815" max="12815" width="5.875" style="131" customWidth="1"/>
    <col min="12816" max="12816" width="5.625" style="131" customWidth="1"/>
    <col min="12817" max="12817" width="4.625" style="131" customWidth="1"/>
    <col min="12818" max="12818" width="5.75" style="131" customWidth="1"/>
    <col min="12819" max="12819" width="5.375" style="131" customWidth="1"/>
    <col min="12820" max="12820" width="4.75" style="131" customWidth="1"/>
    <col min="12821" max="12821" width="6.125" style="131" customWidth="1"/>
    <col min="12822" max="12822" width="4.5" style="131" customWidth="1"/>
    <col min="12823" max="12823" width="25.75" style="131" customWidth="1"/>
    <col min="12824" max="12824" width="9" style="131"/>
    <col min="12825" max="12825" width="21.25" style="131" customWidth="1"/>
    <col min="12826" max="12826" width="20.375" style="131" customWidth="1"/>
    <col min="12827" max="12827" width="11.875" style="131" customWidth="1"/>
    <col min="12828" max="13036" width="9" style="131"/>
    <col min="13037" max="13037" width="4.5" style="131" customWidth="1"/>
    <col min="13038" max="13038" width="32.75" style="131" customWidth="1"/>
    <col min="13039" max="13039" width="8.125" style="131" customWidth="1"/>
    <col min="13040" max="13041" width="9.125" style="131" customWidth="1"/>
    <col min="13042" max="13042" width="7.25" style="131" customWidth="1"/>
    <col min="13043" max="13043" width="5.75" style="131" customWidth="1"/>
    <col min="13044" max="13044" width="7.5" style="131" customWidth="1"/>
    <col min="13045" max="13045" width="5" style="131" customWidth="1"/>
    <col min="13046" max="13046" width="5.375" style="131" customWidth="1"/>
    <col min="13047" max="13047" width="6.25" style="131" customWidth="1"/>
    <col min="13048" max="13048" width="5.625" style="131" customWidth="1"/>
    <col min="13049" max="13049" width="4.875" style="131" customWidth="1"/>
    <col min="13050" max="13050" width="5.375" style="131" customWidth="1"/>
    <col min="13051" max="13051" width="6.25" style="131" customWidth="1"/>
    <col min="13052" max="13052" width="5.125" style="131" customWidth="1"/>
    <col min="13053" max="13053" width="7.5" style="131" customWidth="1"/>
    <col min="13054" max="13054" width="6.375" style="131" customWidth="1"/>
    <col min="13055" max="13055" width="6.75" style="131" customWidth="1"/>
    <col min="13056" max="13056" width="5.75" style="131" customWidth="1"/>
    <col min="13057" max="13057" width="5.375" style="131" customWidth="1"/>
    <col min="13058" max="13058" width="5" style="131" customWidth="1"/>
    <col min="13059" max="13059" width="5.25" style="131" customWidth="1"/>
    <col min="13060" max="13060" width="6.875" style="131" customWidth="1"/>
    <col min="13061" max="13061" width="4.375" style="131" customWidth="1"/>
    <col min="13062" max="13062" width="4.75" style="131" customWidth="1"/>
    <col min="13063" max="13063" width="5.375" style="131" customWidth="1"/>
    <col min="13064" max="13065" width="5.25" style="131" customWidth="1"/>
    <col min="13066" max="13066" width="4.875" style="131" customWidth="1"/>
    <col min="13067" max="13068" width="5.5" style="131" customWidth="1"/>
    <col min="13069" max="13069" width="5.875" style="131" customWidth="1"/>
    <col min="13070" max="13070" width="4.75" style="131" customWidth="1"/>
    <col min="13071" max="13071" width="5.875" style="131" customWidth="1"/>
    <col min="13072" max="13072" width="5.625" style="131" customWidth="1"/>
    <col min="13073" max="13073" width="4.625" style="131" customWidth="1"/>
    <col min="13074" max="13074" width="5.75" style="131" customWidth="1"/>
    <col min="13075" max="13075" width="5.375" style="131" customWidth="1"/>
    <col min="13076" max="13076" width="4.75" style="131" customWidth="1"/>
    <col min="13077" max="13077" width="6.125" style="131" customWidth="1"/>
    <col min="13078" max="13078" width="4.5" style="131" customWidth="1"/>
    <col min="13079" max="13079" width="25.75" style="131" customWidth="1"/>
    <col min="13080" max="13080" width="9" style="131"/>
    <col min="13081" max="13081" width="21.25" style="131" customWidth="1"/>
    <col min="13082" max="13082" width="20.375" style="131" customWidth="1"/>
    <col min="13083" max="13083" width="11.875" style="131" customWidth="1"/>
    <col min="13084" max="13292" width="9" style="131"/>
    <col min="13293" max="13293" width="4.5" style="131" customWidth="1"/>
    <col min="13294" max="13294" width="32.75" style="131" customWidth="1"/>
    <col min="13295" max="13295" width="8.125" style="131" customWidth="1"/>
    <col min="13296" max="13297" width="9.125" style="131" customWidth="1"/>
    <col min="13298" max="13298" width="7.25" style="131" customWidth="1"/>
    <col min="13299" max="13299" width="5.75" style="131" customWidth="1"/>
    <col min="13300" max="13300" width="7.5" style="131" customWidth="1"/>
    <col min="13301" max="13301" width="5" style="131" customWidth="1"/>
    <col min="13302" max="13302" width="5.375" style="131" customWidth="1"/>
    <col min="13303" max="13303" width="6.25" style="131" customWidth="1"/>
    <col min="13304" max="13304" width="5.625" style="131" customWidth="1"/>
    <col min="13305" max="13305" width="4.875" style="131" customWidth="1"/>
    <col min="13306" max="13306" width="5.375" style="131" customWidth="1"/>
    <col min="13307" max="13307" width="6.25" style="131" customWidth="1"/>
    <col min="13308" max="13308" width="5.125" style="131" customWidth="1"/>
    <col min="13309" max="13309" width="7.5" style="131" customWidth="1"/>
    <col min="13310" max="13310" width="6.375" style="131" customWidth="1"/>
    <col min="13311" max="13311" width="6.75" style="131" customWidth="1"/>
    <col min="13312" max="13312" width="5.75" style="131" customWidth="1"/>
    <col min="13313" max="13313" width="5.375" style="131" customWidth="1"/>
    <col min="13314" max="13314" width="5" style="131" customWidth="1"/>
    <col min="13315" max="13315" width="5.25" style="131" customWidth="1"/>
    <col min="13316" max="13316" width="6.875" style="131" customWidth="1"/>
    <col min="13317" max="13317" width="4.375" style="131" customWidth="1"/>
    <col min="13318" max="13318" width="4.75" style="131" customWidth="1"/>
    <col min="13319" max="13319" width="5.375" style="131" customWidth="1"/>
    <col min="13320" max="13321" width="5.25" style="131" customWidth="1"/>
    <col min="13322" max="13322" width="4.875" style="131" customWidth="1"/>
    <col min="13323" max="13324" width="5.5" style="131" customWidth="1"/>
    <col min="13325" max="13325" width="5.875" style="131" customWidth="1"/>
    <col min="13326" max="13326" width="4.75" style="131" customWidth="1"/>
    <col min="13327" max="13327" width="5.875" style="131" customWidth="1"/>
    <col min="13328" max="13328" width="5.625" style="131" customWidth="1"/>
    <col min="13329" max="13329" width="4.625" style="131" customWidth="1"/>
    <col min="13330" max="13330" width="5.75" style="131" customWidth="1"/>
    <col min="13331" max="13331" width="5.375" style="131" customWidth="1"/>
    <col min="13332" max="13332" width="4.75" style="131" customWidth="1"/>
    <col min="13333" max="13333" width="6.125" style="131" customWidth="1"/>
    <col min="13334" max="13334" width="4.5" style="131" customWidth="1"/>
    <col min="13335" max="13335" width="25.75" style="131" customWidth="1"/>
    <col min="13336" max="13336" width="9" style="131"/>
    <col min="13337" max="13337" width="21.25" style="131" customWidth="1"/>
    <col min="13338" max="13338" width="20.375" style="131" customWidth="1"/>
    <col min="13339" max="13339" width="11.875" style="131" customWidth="1"/>
    <col min="13340" max="13548" width="9" style="131"/>
    <col min="13549" max="13549" width="4.5" style="131" customWidth="1"/>
    <col min="13550" max="13550" width="32.75" style="131" customWidth="1"/>
    <col min="13551" max="13551" width="8.125" style="131" customWidth="1"/>
    <col min="13552" max="13553" width="9.125" style="131" customWidth="1"/>
    <col min="13554" max="13554" width="7.25" style="131" customWidth="1"/>
    <col min="13555" max="13555" width="5.75" style="131" customWidth="1"/>
    <col min="13556" max="13556" width="7.5" style="131" customWidth="1"/>
    <col min="13557" max="13557" width="5" style="131" customWidth="1"/>
    <col min="13558" max="13558" width="5.375" style="131" customWidth="1"/>
    <col min="13559" max="13559" width="6.25" style="131" customWidth="1"/>
    <col min="13560" max="13560" width="5.625" style="131" customWidth="1"/>
    <col min="13561" max="13561" width="4.875" style="131" customWidth="1"/>
    <col min="13562" max="13562" width="5.375" style="131" customWidth="1"/>
    <col min="13563" max="13563" width="6.25" style="131" customWidth="1"/>
    <col min="13564" max="13564" width="5.125" style="131" customWidth="1"/>
    <col min="13565" max="13565" width="7.5" style="131" customWidth="1"/>
    <col min="13566" max="13566" width="6.375" style="131" customWidth="1"/>
    <col min="13567" max="13567" width="6.75" style="131" customWidth="1"/>
    <col min="13568" max="13568" width="5.75" style="131" customWidth="1"/>
    <col min="13569" max="13569" width="5.375" style="131" customWidth="1"/>
    <col min="13570" max="13570" width="5" style="131" customWidth="1"/>
    <col min="13571" max="13571" width="5.25" style="131" customWidth="1"/>
    <col min="13572" max="13572" width="6.875" style="131" customWidth="1"/>
    <col min="13573" max="13573" width="4.375" style="131" customWidth="1"/>
    <col min="13574" max="13574" width="4.75" style="131" customWidth="1"/>
    <col min="13575" max="13575" width="5.375" style="131" customWidth="1"/>
    <col min="13576" max="13577" width="5.25" style="131" customWidth="1"/>
    <col min="13578" max="13578" width="4.875" style="131" customWidth="1"/>
    <col min="13579" max="13580" width="5.5" style="131" customWidth="1"/>
    <col min="13581" max="13581" width="5.875" style="131" customWidth="1"/>
    <col min="13582" max="13582" width="4.75" style="131" customWidth="1"/>
    <col min="13583" max="13583" width="5.875" style="131" customWidth="1"/>
    <col min="13584" max="13584" width="5.625" style="131" customWidth="1"/>
    <col min="13585" max="13585" width="4.625" style="131" customWidth="1"/>
    <col min="13586" max="13586" width="5.75" style="131" customWidth="1"/>
    <col min="13587" max="13587" width="5.375" style="131" customWidth="1"/>
    <col min="13588" max="13588" width="4.75" style="131" customWidth="1"/>
    <col min="13589" max="13589" width="6.125" style="131" customWidth="1"/>
    <col min="13590" max="13590" width="4.5" style="131" customWidth="1"/>
    <col min="13591" max="13591" width="25.75" style="131" customWidth="1"/>
    <col min="13592" max="13592" width="9" style="131"/>
    <col min="13593" max="13593" width="21.25" style="131" customWidth="1"/>
    <col min="13594" max="13594" width="20.375" style="131" customWidth="1"/>
    <col min="13595" max="13595" width="11.875" style="131" customWidth="1"/>
    <col min="13596" max="13804" width="9" style="131"/>
    <col min="13805" max="13805" width="4.5" style="131" customWidth="1"/>
    <col min="13806" max="13806" width="32.75" style="131" customWidth="1"/>
    <col min="13807" max="13807" width="8.125" style="131" customWidth="1"/>
    <col min="13808" max="13809" width="9.125" style="131" customWidth="1"/>
    <col min="13810" max="13810" width="7.25" style="131" customWidth="1"/>
    <col min="13811" max="13811" width="5.75" style="131" customWidth="1"/>
    <col min="13812" max="13812" width="7.5" style="131" customWidth="1"/>
    <col min="13813" max="13813" width="5" style="131" customWidth="1"/>
    <col min="13814" max="13814" width="5.375" style="131" customWidth="1"/>
    <col min="13815" max="13815" width="6.25" style="131" customWidth="1"/>
    <col min="13816" max="13816" width="5.625" style="131" customWidth="1"/>
    <col min="13817" max="13817" width="4.875" style="131" customWidth="1"/>
    <col min="13818" max="13818" width="5.375" style="131" customWidth="1"/>
    <col min="13819" max="13819" width="6.25" style="131" customWidth="1"/>
    <col min="13820" max="13820" width="5.125" style="131" customWidth="1"/>
    <col min="13821" max="13821" width="7.5" style="131" customWidth="1"/>
    <col min="13822" max="13822" width="6.375" style="131" customWidth="1"/>
    <col min="13823" max="13823" width="6.75" style="131" customWidth="1"/>
    <col min="13824" max="13824" width="5.75" style="131" customWidth="1"/>
    <col min="13825" max="13825" width="5.375" style="131" customWidth="1"/>
    <col min="13826" max="13826" width="5" style="131" customWidth="1"/>
    <col min="13827" max="13827" width="5.25" style="131" customWidth="1"/>
    <col min="13828" max="13828" width="6.875" style="131" customWidth="1"/>
    <col min="13829" max="13829" width="4.375" style="131" customWidth="1"/>
    <col min="13830" max="13830" width="4.75" style="131" customWidth="1"/>
    <col min="13831" max="13831" width="5.375" style="131" customWidth="1"/>
    <col min="13832" max="13833" width="5.25" style="131" customWidth="1"/>
    <col min="13834" max="13834" width="4.875" style="131" customWidth="1"/>
    <col min="13835" max="13836" width="5.5" style="131" customWidth="1"/>
    <col min="13837" max="13837" width="5.875" style="131" customWidth="1"/>
    <col min="13838" max="13838" width="4.75" style="131" customWidth="1"/>
    <col min="13839" max="13839" width="5.875" style="131" customWidth="1"/>
    <col min="13840" max="13840" width="5.625" style="131" customWidth="1"/>
    <col min="13841" max="13841" width="4.625" style="131" customWidth="1"/>
    <col min="13842" max="13842" width="5.75" style="131" customWidth="1"/>
    <col min="13843" max="13843" width="5.375" style="131" customWidth="1"/>
    <col min="13844" max="13844" width="4.75" style="131" customWidth="1"/>
    <col min="13845" max="13845" width="6.125" style="131" customWidth="1"/>
    <col min="13846" max="13846" width="4.5" style="131" customWidth="1"/>
    <col min="13847" max="13847" width="25.75" style="131" customWidth="1"/>
    <col min="13848" max="13848" width="9" style="131"/>
    <col min="13849" max="13849" width="21.25" style="131" customWidth="1"/>
    <col min="13850" max="13850" width="20.375" style="131" customWidth="1"/>
    <col min="13851" max="13851" width="11.875" style="131" customWidth="1"/>
    <col min="13852" max="14060" width="9" style="131"/>
    <col min="14061" max="14061" width="4.5" style="131" customWidth="1"/>
    <col min="14062" max="14062" width="32.75" style="131" customWidth="1"/>
    <col min="14063" max="14063" width="8.125" style="131" customWidth="1"/>
    <col min="14064" max="14065" width="9.125" style="131" customWidth="1"/>
    <col min="14066" max="14066" width="7.25" style="131" customWidth="1"/>
    <col min="14067" max="14067" width="5.75" style="131" customWidth="1"/>
    <col min="14068" max="14068" width="7.5" style="131" customWidth="1"/>
    <col min="14069" max="14069" width="5" style="131" customWidth="1"/>
    <col min="14070" max="14070" width="5.375" style="131" customWidth="1"/>
    <col min="14071" max="14071" width="6.25" style="131" customWidth="1"/>
    <col min="14072" max="14072" width="5.625" style="131" customWidth="1"/>
    <col min="14073" max="14073" width="4.875" style="131" customWidth="1"/>
    <col min="14074" max="14074" width="5.375" style="131" customWidth="1"/>
    <col min="14075" max="14075" width="6.25" style="131" customWidth="1"/>
    <col min="14076" max="14076" width="5.125" style="131" customWidth="1"/>
    <col min="14077" max="14077" width="7.5" style="131" customWidth="1"/>
    <col min="14078" max="14078" width="6.375" style="131" customWidth="1"/>
    <col min="14079" max="14079" width="6.75" style="131" customWidth="1"/>
    <col min="14080" max="14080" width="5.75" style="131" customWidth="1"/>
    <col min="14081" max="14081" width="5.375" style="131" customWidth="1"/>
    <col min="14082" max="14082" width="5" style="131" customWidth="1"/>
    <col min="14083" max="14083" width="5.25" style="131" customWidth="1"/>
    <col min="14084" max="14084" width="6.875" style="131" customWidth="1"/>
    <col min="14085" max="14085" width="4.375" style="131" customWidth="1"/>
    <col min="14086" max="14086" width="4.75" style="131" customWidth="1"/>
    <col min="14087" max="14087" width="5.375" style="131" customWidth="1"/>
    <col min="14088" max="14089" width="5.25" style="131" customWidth="1"/>
    <col min="14090" max="14090" width="4.875" style="131" customWidth="1"/>
    <col min="14091" max="14092" width="5.5" style="131" customWidth="1"/>
    <col min="14093" max="14093" width="5.875" style="131" customWidth="1"/>
    <col min="14094" max="14094" width="4.75" style="131" customWidth="1"/>
    <col min="14095" max="14095" width="5.875" style="131" customWidth="1"/>
    <col min="14096" max="14096" width="5.625" style="131" customWidth="1"/>
    <col min="14097" max="14097" width="4.625" style="131" customWidth="1"/>
    <col min="14098" max="14098" width="5.75" style="131" customWidth="1"/>
    <col min="14099" max="14099" width="5.375" style="131" customWidth="1"/>
    <col min="14100" max="14100" width="4.75" style="131" customWidth="1"/>
    <col min="14101" max="14101" width="6.125" style="131" customWidth="1"/>
    <col min="14102" max="14102" width="4.5" style="131" customWidth="1"/>
    <col min="14103" max="14103" width="25.75" style="131" customWidth="1"/>
    <col min="14104" max="14104" width="9" style="131"/>
    <col min="14105" max="14105" width="21.25" style="131" customWidth="1"/>
    <col min="14106" max="14106" width="20.375" style="131" customWidth="1"/>
    <col min="14107" max="14107" width="11.875" style="131" customWidth="1"/>
    <col min="14108" max="14316" width="9" style="131"/>
    <col min="14317" max="14317" width="4.5" style="131" customWidth="1"/>
    <col min="14318" max="14318" width="32.75" style="131" customWidth="1"/>
    <col min="14319" max="14319" width="8.125" style="131" customWidth="1"/>
    <col min="14320" max="14321" width="9.125" style="131" customWidth="1"/>
    <col min="14322" max="14322" width="7.25" style="131" customWidth="1"/>
    <col min="14323" max="14323" width="5.75" style="131" customWidth="1"/>
    <col min="14324" max="14324" width="7.5" style="131" customWidth="1"/>
    <col min="14325" max="14325" width="5" style="131" customWidth="1"/>
    <col min="14326" max="14326" width="5.375" style="131" customWidth="1"/>
    <col min="14327" max="14327" width="6.25" style="131" customWidth="1"/>
    <col min="14328" max="14328" width="5.625" style="131" customWidth="1"/>
    <col min="14329" max="14329" width="4.875" style="131" customWidth="1"/>
    <col min="14330" max="14330" width="5.375" style="131" customWidth="1"/>
    <col min="14331" max="14331" width="6.25" style="131" customWidth="1"/>
    <col min="14332" max="14332" width="5.125" style="131" customWidth="1"/>
    <col min="14333" max="14333" width="7.5" style="131" customWidth="1"/>
    <col min="14334" max="14334" width="6.375" style="131" customWidth="1"/>
    <col min="14335" max="14335" width="6.75" style="131" customWidth="1"/>
    <col min="14336" max="14336" width="5.75" style="131" customWidth="1"/>
    <col min="14337" max="14337" width="5.375" style="131" customWidth="1"/>
    <col min="14338" max="14338" width="5" style="131" customWidth="1"/>
    <col min="14339" max="14339" width="5.25" style="131" customWidth="1"/>
    <col min="14340" max="14340" width="6.875" style="131" customWidth="1"/>
    <col min="14341" max="14341" width="4.375" style="131" customWidth="1"/>
    <col min="14342" max="14342" width="4.75" style="131" customWidth="1"/>
    <col min="14343" max="14343" width="5.375" style="131" customWidth="1"/>
    <col min="14344" max="14345" width="5.25" style="131" customWidth="1"/>
    <col min="14346" max="14346" width="4.875" style="131" customWidth="1"/>
    <col min="14347" max="14348" width="5.5" style="131" customWidth="1"/>
    <col min="14349" max="14349" width="5.875" style="131" customWidth="1"/>
    <col min="14350" max="14350" width="4.75" style="131" customWidth="1"/>
    <col min="14351" max="14351" width="5.875" style="131" customWidth="1"/>
    <col min="14352" max="14352" width="5.625" style="131" customWidth="1"/>
    <col min="14353" max="14353" width="4.625" style="131" customWidth="1"/>
    <col min="14354" max="14354" width="5.75" style="131" customWidth="1"/>
    <col min="14355" max="14355" width="5.375" style="131" customWidth="1"/>
    <col min="14356" max="14356" width="4.75" style="131" customWidth="1"/>
    <col min="14357" max="14357" width="6.125" style="131" customWidth="1"/>
    <col min="14358" max="14358" width="4.5" style="131" customWidth="1"/>
    <col min="14359" max="14359" width="25.75" style="131" customWidth="1"/>
    <col min="14360" max="14360" width="9" style="131"/>
    <col min="14361" max="14361" width="21.25" style="131" customWidth="1"/>
    <col min="14362" max="14362" width="20.375" style="131" customWidth="1"/>
    <col min="14363" max="14363" width="11.875" style="131" customWidth="1"/>
    <col min="14364" max="14572" width="9" style="131"/>
    <col min="14573" max="14573" width="4.5" style="131" customWidth="1"/>
    <col min="14574" max="14574" width="32.75" style="131" customWidth="1"/>
    <col min="14575" max="14575" width="8.125" style="131" customWidth="1"/>
    <col min="14576" max="14577" width="9.125" style="131" customWidth="1"/>
    <col min="14578" max="14578" width="7.25" style="131" customWidth="1"/>
    <col min="14579" max="14579" width="5.75" style="131" customWidth="1"/>
    <col min="14580" max="14580" width="7.5" style="131" customWidth="1"/>
    <col min="14581" max="14581" width="5" style="131" customWidth="1"/>
    <col min="14582" max="14582" width="5.375" style="131" customWidth="1"/>
    <col min="14583" max="14583" width="6.25" style="131" customWidth="1"/>
    <col min="14584" max="14584" width="5.625" style="131" customWidth="1"/>
    <col min="14585" max="14585" width="4.875" style="131" customWidth="1"/>
    <col min="14586" max="14586" width="5.375" style="131" customWidth="1"/>
    <col min="14587" max="14587" width="6.25" style="131" customWidth="1"/>
    <col min="14588" max="14588" width="5.125" style="131" customWidth="1"/>
    <col min="14589" max="14589" width="7.5" style="131" customWidth="1"/>
    <col min="14590" max="14590" width="6.375" style="131" customWidth="1"/>
    <col min="14591" max="14591" width="6.75" style="131" customWidth="1"/>
    <col min="14592" max="14592" width="5.75" style="131" customWidth="1"/>
    <col min="14593" max="14593" width="5.375" style="131" customWidth="1"/>
    <col min="14594" max="14594" width="5" style="131" customWidth="1"/>
    <col min="14595" max="14595" width="5.25" style="131" customWidth="1"/>
    <col min="14596" max="14596" width="6.875" style="131" customWidth="1"/>
    <col min="14597" max="14597" width="4.375" style="131" customWidth="1"/>
    <col min="14598" max="14598" width="4.75" style="131" customWidth="1"/>
    <col min="14599" max="14599" width="5.375" style="131" customWidth="1"/>
    <col min="14600" max="14601" width="5.25" style="131" customWidth="1"/>
    <col min="14602" max="14602" width="4.875" style="131" customWidth="1"/>
    <col min="14603" max="14604" width="5.5" style="131" customWidth="1"/>
    <col min="14605" max="14605" width="5.875" style="131" customWidth="1"/>
    <col min="14606" max="14606" width="4.75" style="131" customWidth="1"/>
    <col min="14607" max="14607" width="5.875" style="131" customWidth="1"/>
    <col min="14608" max="14608" width="5.625" style="131" customWidth="1"/>
    <col min="14609" max="14609" width="4.625" style="131" customWidth="1"/>
    <col min="14610" max="14610" width="5.75" style="131" customWidth="1"/>
    <col min="14611" max="14611" width="5.375" style="131" customWidth="1"/>
    <col min="14612" max="14612" width="4.75" style="131" customWidth="1"/>
    <col min="14613" max="14613" width="6.125" style="131" customWidth="1"/>
    <col min="14614" max="14614" width="4.5" style="131" customWidth="1"/>
    <col min="14615" max="14615" width="25.75" style="131" customWidth="1"/>
    <col min="14616" max="14616" width="9" style="131"/>
    <col min="14617" max="14617" width="21.25" style="131" customWidth="1"/>
    <col min="14618" max="14618" width="20.375" style="131" customWidth="1"/>
    <col min="14619" max="14619" width="11.875" style="131" customWidth="1"/>
    <col min="14620" max="14828" width="9" style="131"/>
    <col min="14829" max="14829" width="4.5" style="131" customWidth="1"/>
    <col min="14830" max="14830" width="32.75" style="131" customWidth="1"/>
    <col min="14831" max="14831" width="8.125" style="131" customWidth="1"/>
    <col min="14832" max="14833" width="9.125" style="131" customWidth="1"/>
    <col min="14834" max="14834" width="7.25" style="131" customWidth="1"/>
    <col min="14835" max="14835" width="5.75" style="131" customWidth="1"/>
    <col min="14836" max="14836" width="7.5" style="131" customWidth="1"/>
    <col min="14837" max="14837" width="5" style="131" customWidth="1"/>
    <col min="14838" max="14838" width="5.375" style="131" customWidth="1"/>
    <col min="14839" max="14839" width="6.25" style="131" customWidth="1"/>
    <col min="14840" max="14840" width="5.625" style="131" customWidth="1"/>
    <col min="14841" max="14841" width="4.875" style="131" customWidth="1"/>
    <col min="14842" max="14842" width="5.375" style="131" customWidth="1"/>
    <col min="14843" max="14843" width="6.25" style="131" customWidth="1"/>
    <col min="14844" max="14844" width="5.125" style="131" customWidth="1"/>
    <col min="14845" max="14845" width="7.5" style="131" customWidth="1"/>
    <col min="14846" max="14846" width="6.375" style="131" customWidth="1"/>
    <col min="14847" max="14847" width="6.75" style="131" customWidth="1"/>
    <col min="14848" max="14848" width="5.75" style="131" customWidth="1"/>
    <col min="14849" max="14849" width="5.375" style="131" customWidth="1"/>
    <col min="14850" max="14850" width="5" style="131" customWidth="1"/>
    <col min="14851" max="14851" width="5.25" style="131" customWidth="1"/>
    <col min="14852" max="14852" width="6.875" style="131" customWidth="1"/>
    <col min="14853" max="14853" width="4.375" style="131" customWidth="1"/>
    <col min="14854" max="14854" width="4.75" style="131" customWidth="1"/>
    <col min="14855" max="14855" width="5.375" style="131" customWidth="1"/>
    <col min="14856" max="14857" width="5.25" style="131" customWidth="1"/>
    <col min="14858" max="14858" width="4.875" style="131" customWidth="1"/>
    <col min="14859" max="14860" width="5.5" style="131" customWidth="1"/>
    <col min="14861" max="14861" width="5.875" style="131" customWidth="1"/>
    <col min="14862" max="14862" width="4.75" style="131" customWidth="1"/>
    <col min="14863" max="14863" width="5.875" style="131" customWidth="1"/>
    <col min="14864" max="14864" width="5.625" style="131" customWidth="1"/>
    <col min="14865" max="14865" width="4.625" style="131" customWidth="1"/>
    <col min="14866" max="14866" width="5.75" style="131" customWidth="1"/>
    <col min="14867" max="14867" width="5.375" style="131" customWidth="1"/>
    <col min="14868" max="14868" width="4.75" style="131" customWidth="1"/>
    <col min="14869" max="14869" width="6.125" style="131" customWidth="1"/>
    <col min="14870" max="14870" width="4.5" style="131" customWidth="1"/>
    <col min="14871" max="14871" width="25.75" style="131" customWidth="1"/>
    <col min="14872" max="14872" width="9" style="131"/>
    <col min="14873" max="14873" width="21.25" style="131" customWidth="1"/>
    <col min="14874" max="14874" width="20.375" style="131" customWidth="1"/>
    <col min="14875" max="14875" width="11.875" style="131" customWidth="1"/>
    <col min="14876" max="15084" width="9" style="131"/>
    <col min="15085" max="15085" width="4.5" style="131" customWidth="1"/>
    <col min="15086" max="15086" width="32.75" style="131" customWidth="1"/>
    <col min="15087" max="15087" width="8.125" style="131" customWidth="1"/>
    <col min="15088" max="15089" width="9.125" style="131" customWidth="1"/>
    <col min="15090" max="15090" width="7.25" style="131" customWidth="1"/>
    <col min="15091" max="15091" width="5.75" style="131" customWidth="1"/>
    <col min="15092" max="15092" width="7.5" style="131" customWidth="1"/>
    <col min="15093" max="15093" width="5" style="131" customWidth="1"/>
    <col min="15094" max="15094" width="5.375" style="131" customWidth="1"/>
    <col min="15095" max="15095" width="6.25" style="131" customWidth="1"/>
    <col min="15096" max="15096" width="5.625" style="131" customWidth="1"/>
    <col min="15097" max="15097" width="4.875" style="131" customWidth="1"/>
    <col min="15098" max="15098" width="5.375" style="131" customWidth="1"/>
    <col min="15099" max="15099" width="6.25" style="131" customWidth="1"/>
    <col min="15100" max="15100" width="5.125" style="131" customWidth="1"/>
    <col min="15101" max="15101" width="7.5" style="131" customWidth="1"/>
    <col min="15102" max="15102" width="6.375" style="131" customWidth="1"/>
    <col min="15103" max="15103" width="6.75" style="131" customWidth="1"/>
    <col min="15104" max="15104" width="5.75" style="131" customWidth="1"/>
    <col min="15105" max="15105" width="5.375" style="131" customWidth="1"/>
    <col min="15106" max="15106" width="5" style="131" customWidth="1"/>
    <col min="15107" max="15107" width="5.25" style="131" customWidth="1"/>
    <col min="15108" max="15108" width="6.875" style="131" customWidth="1"/>
    <col min="15109" max="15109" width="4.375" style="131" customWidth="1"/>
    <col min="15110" max="15110" width="4.75" style="131" customWidth="1"/>
    <col min="15111" max="15111" width="5.375" style="131" customWidth="1"/>
    <col min="15112" max="15113" width="5.25" style="131" customWidth="1"/>
    <col min="15114" max="15114" width="4.875" style="131" customWidth="1"/>
    <col min="15115" max="15116" width="5.5" style="131" customWidth="1"/>
    <col min="15117" max="15117" width="5.875" style="131" customWidth="1"/>
    <col min="15118" max="15118" width="4.75" style="131" customWidth="1"/>
    <col min="15119" max="15119" width="5.875" style="131" customWidth="1"/>
    <col min="15120" max="15120" width="5.625" style="131" customWidth="1"/>
    <col min="15121" max="15121" width="4.625" style="131" customWidth="1"/>
    <col min="15122" max="15122" width="5.75" style="131" customWidth="1"/>
    <col min="15123" max="15123" width="5.375" style="131" customWidth="1"/>
    <col min="15124" max="15124" width="4.75" style="131" customWidth="1"/>
    <col min="15125" max="15125" width="6.125" style="131" customWidth="1"/>
    <col min="15126" max="15126" width="4.5" style="131" customWidth="1"/>
    <col min="15127" max="15127" width="25.75" style="131" customWidth="1"/>
    <col min="15128" max="15128" width="9" style="131"/>
    <col min="15129" max="15129" width="21.25" style="131" customWidth="1"/>
    <col min="15130" max="15130" width="20.375" style="131" customWidth="1"/>
    <col min="15131" max="15131" width="11.875" style="131" customWidth="1"/>
    <col min="15132" max="15340" width="9" style="131"/>
    <col min="15341" max="15341" width="4.5" style="131" customWidth="1"/>
    <col min="15342" max="15342" width="32.75" style="131" customWidth="1"/>
    <col min="15343" max="15343" width="8.125" style="131" customWidth="1"/>
    <col min="15344" max="15345" width="9.125" style="131" customWidth="1"/>
    <col min="15346" max="15346" width="7.25" style="131" customWidth="1"/>
    <col min="15347" max="15347" width="5.75" style="131" customWidth="1"/>
    <col min="15348" max="15348" width="7.5" style="131" customWidth="1"/>
    <col min="15349" max="15349" width="5" style="131" customWidth="1"/>
    <col min="15350" max="15350" width="5.375" style="131" customWidth="1"/>
    <col min="15351" max="15351" width="6.25" style="131" customWidth="1"/>
    <col min="15352" max="15352" width="5.625" style="131" customWidth="1"/>
    <col min="15353" max="15353" width="4.875" style="131" customWidth="1"/>
    <col min="15354" max="15354" width="5.375" style="131" customWidth="1"/>
    <col min="15355" max="15355" width="6.25" style="131" customWidth="1"/>
    <col min="15356" max="15356" width="5.125" style="131" customWidth="1"/>
    <col min="15357" max="15357" width="7.5" style="131" customWidth="1"/>
    <col min="15358" max="15358" width="6.375" style="131" customWidth="1"/>
    <col min="15359" max="15359" width="6.75" style="131" customWidth="1"/>
    <col min="15360" max="15360" width="5.75" style="131" customWidth="1"/>
    <col min="15361" max="15361" width="5.375" style="131" customWidth="1"/>
    <col min="15362" max="15362" width="5" style="131" customWidth="1"/>
    <col min="15363" max="15363" width="5.25" style="131" customWidth="1"/>
    <col min="15364" max="15364" width="6.875" style="131" customWidth="1"/>
    <col min="15365" max="15365" width="4.375" style="131" customWidth="1"/>
    <col min="15366" max="15366" width="4.75" style="131" customWidth="1"/>
    <col min="15367" max="15367" width="5.375" style="131" customWidth="1"/>
    <col min="15368" max="15369" width="5.25" style="131" customWidth="1"/>
    <col min="15370" max="15370" width="4.875" style="131" customWidth="1"/>
    <col min="15371" max="15372" width="5.5" style="131" customWidth="1"/>
    <col min="15373" max="15373" width="5.875" style="131" customWidth="1"/>
    <col min="15374" max="15374" width="4.75" style="131" customWidth="1"/>
    <col min="15375" max="15375" width="5.875" style="131" customWidth="1"/>
    <col min="15376" max="15376" width="5.625" style="131" customWidth="1"/>
    <col min="15377" max="15377" width="4.625" style="131" customWidth="1"/>
    <col min="15378" max="15378" width="5.75" style="131" customWidth="1"/>
    <col min="15379" max="15379" width="5.375" style="131" customWidth="1"/>
    <col min="15380" max="15380" width="4.75" style="131" customWidth="1"/>
    <col min="15381" max="15381" width="6.125" style="131" customWidth="1"/>
    <col min="15382" max="15382" width="4.5" style="131" customWidth="1"/>
    <col min="15383" max="15383" width="25.75" style="131" customWidth="1"/>
    <col min="15384" max="15384" width="9" style="131"/>
    <col min="15385" max="15385" width="21.25" style="131" customWidth="1"/>
    <col min="15386" max="15386" width="20.375" style="131" customWidth="1"/>
    <col min="15387" max="15387" width="11.875" style="131" customWidth="1"/>
    <col min="15388" max="15596" width="9" style="131"/>
    <col min="15597" max="15597" width="4.5" style="131" customWidth="1"/>
    <col min="15598" max="15598" width="32.75" style="131" customWidth="1"/>
    <col min="15599" max="15599" width="8.125" style="131" customWidth="1"/>
    <col min="15600" max="15601" width="9.125" style="131" customWidth="1"/>
    <col min="15602" max="15602" width="7.25" style="131" customWidth="1"/>
    <col min="15603" max="15603" width="5.75" style="131" customWidth="1"/>
    <col min="15604" max="15604" width="7.5" style="131" customWidth="1"/>
    <col min="15605" max="15605" width="5" style="131" customWidth="1"/>
    <col min="15606" max="15606" width="5.375" style="131" customWidth="1"/>
    <col min="15607" max="15607" width="6.25" style="131" customWidth="1"/>
    <col min="15608" max="15608" width="5.625" style="131" customWidth="1"/>
    <col min="15609" max="15609" width="4.875" style="131" customWidth="1"/>
    <col min="15610" max="15610" width="5.375" style="131" customWidth="1"/>
    <col min="15611" max="15611" width="6.25" style="131" customWidth="1"/>
    <col min="15612" max="15612" width="5.125" style="131" customWidth="1"/>
    <col min="15613" max="15613" width="7.5" style="131" customWidth="1"/>
    <col min="15614" max="15614" width="6.375" style="131" customWidth="1"/>
    <col min="15615" max="15615" width="6.75" style="131" customWidth="1"/>
    <col min="15616" max="15616" width="5.75" style="131" customWidth="1"/>
    <col min="15617" max="15617" width="5.375" style="131" customWidth="1"/>
    <col min="15618" max="15618" width="5" style="131" customWidth="1"/>
    <col min="15619" max="15619" width="5.25" style="131" customWidth="1"/>
    <col min="15620" max="15620" width="6.875" style="131" customWidth="1"/>
    <col min="15621" max="15621" width="4.375" style="131" customWidth="1"/>
    <col min="15622" max="15622" width="4.75" style="131" customWidth="1"/>
    <col min="15623" max="15623" width="5.375" style="131" customWidth="1"/>
    <col min="15624" max="15625" width="5.25" style="131" customWidth="1"/>
    <col min="15626" max="15626" width="4.875" style="131" customWidth="1"/>
    <col min="15627" max="15628" width="5.5" style="131" customWidth="1"/>
    <col min="15629" max="15629" width="5.875" style="131" customWidth="1"/>
    <col min="15630" max="15630" width="4.75" style="131" customWidth="1"/>
    <col min="15631" max="15631" width="5.875" style="131" customWidth="1"/>
    <col min="15632" max="15632" width="5.625" style="131" customWidth="1"/>
    <col min="15633" max="15633" width="4.625" style="131" customWidth="1"/>
    <col min="15634" max="15634" width="5.75" style="131" customWidth="1"/>
    <col min="15635" max="15635" width="5.375" style="131" customWidth="1"/>
    <col min="15636" max="15636" width="4.75" style="131" customWidth="1"/>
    <col min="15637" max="15637" width="6.125" style="131" customWidth="1"/>
    <col min="15638" max="15638" width="4.5" style="131" customWidth="1"/>
    <col min="15639" max="15639" width="25.75" style="131" customWidth="1"/>
    <col min="15640" max="15640" width="9" style="131"/>
    <col min="15641" max="15641" width="21.25" style="131" customWidth="1"/>
    <col min="15642" max="15642" width="20.375" style="131" customWidth="1"/>
    <col min="15643" max="15643" width="11.875" style="131" customWidth="1"/>
    <col min="15644" max="15852" width="9" style="131"/>
    <col min="15853" max="15853" width="4.5" style="131" customWidth="1"/>
    <col min="15854" max="15854" width="32.75" style="131" customWidth="1"/>
    <col min="15855" max="15855" width="8.125" style="131" customWidth="1"/>
    <col min="15856" max="15857" width="9.125" style="131" customWidth="1"/>
    <col min="15858" max="15858" width="7.25" style="131" customWidth="1"/>
    <col min="15859" max="15859" width="5.75" style="131" customWidth="1"/>
    <col min="15860" max="15860" width="7.5" style="131" customWidth="1"/>
    <col min="15861" max="15861" width="5" style="131" customWidth="1"/>
    <col min="15862" max="15862" width="5.375" style="131" customWidth="1"/>
    <col min="15863" max="15863" width="6.25" style="131" customWidth="1"/>
    <col min="15864" max="15864" width="5.625" style="131" customWidth="1"/>
    <col min="15865" max="15865" width="4.875" style="131" customWidth="1"/>
    <col min="15866" max="15866" width="5.375" style="131" customWidth="1"/>
    <col min="15867" max="15867" width="6.25" style="131" customWidth="1"/>
    <col min="15868" max="15868" width="5.125" style="131" customWidth="1"/>
    <col min="15869" max="15869" width="7.5" style="131" customWidth="1"/>
    <col min="15870" max="15870" width="6.375" style="131" customWidth="1"/>
    <col min="15871" max="15871" width="6.75" style="131" customWidth="1"/>
    <col min="15872" max="15872" width="5.75" style="131" customWidth="1"/>
    <col min="15873" max="15873" width="5.375" style="131" customWidth="1"/>
    <col min="15874" max="15874" width="5" style="131" customWidth="1"/>
    <col min="15875" max="15875" width="5.25" style="131" customWidth="1"/>
    <col min="15876" max="15876" width="6.875" style="131" customWidth="1"/>
    <col min="15877" max="15877" width="4.375" style="131" customWidth="1"/>
    <col min="15878" max="15878" width="4.75" style="131" customWidth="1"/>
    <col min="15879" max="15879" width="5.375" style="131" customWidth="1"/>
    <col min="15880" max="15881" width="5.25" style="131" customWidth="1"/>
    <col min="15882" max="15882" width="4.875" style="131" customWidth="1"/>
    <col min="15883" max="15884" width="5.5" style="131" customWidth="1"/>
    <col min="15885" max="15885" width="5.875" style="131" customWidth="1"/>
    <col min="15886" max="15886" width="4.75" style="131" customWidth="1"/>
    <col min="15887" max="15887" width="5.875" style="131" customWidth="1"/>
    <col min="15888" max="15888" width="5.625" style="131" customWidth="1"/>
    <col min="15889" max="15889" width="4.625" style="131" customWidth="1"/>
    <col min="15890" max="15890" width="5.75" style="131" customWidth="1"/>
    <col min="15891" max="15891" width="5.375" style="131" customWidth="1"/>
    <col min="15892" max="15892" width="4.75" style="131" customWidth="1"/>
    <col min="15893" max="15893" width="6.125" style="131" customWidth="1"/>
    <col min="15894" max="15894" width="4.5" style="131" customWidth="1"/>
    <col min="15895" max="15895" width="25.75" style="131" customWidth="1"/>
    <col min="15896" max="15896" width="9" style="131"/>
    <col min="15897" max="15897" width="21.25" style="131" customWidth="1"/>
    <col min="15898" max="15898" width="20.375" style="131" customWidth="1"/>
    <col min="15899" max="15899" width="11.875" style="131" customWidth="1"/>
    <col min="15900" max="16108" width="9" style="131"/>
    <col min="16109" max="16109" width="4.5" style="131" customWidth="1"/>
    <col min="16110" max="16110" width="32.75" style="131" customWidth="1"/>
    <col min="16111" max="16111" width="8.125" style="131" customWidth="1"/>
    <col min="16112" max="16113" width="9.125" style="131" customWidth="1"/>
    <col min="16114" max="16114" width="7.25" style="131" customWidth="1"/>
    <col min="16115" max="16115" width="5.75" style="131" customWidth="1"/>
    <col min="16116" max="16116" width="7.5" style="131" customWidth="1"/>
    <col min="16117" max="16117" width="5" style="131" customWidth="1"/>
    <col min="16118" max="16118" width="5.375" style="131" customWidth="1"/>
    <col min="16119" max="16119" width="6.25" style="131" customWidth="1"/>
    <col min="16120" max="16120" width="5.625" style="131" customWidth="1"/>
    <col min="16121" max="16121" width="4.875" style="131" customWidth="1"/>
    <col min="16122" max="16122" width="5.375" style="131" customWidth="1"/>
    <col min="16123" max="16123" width="6.25" style="131" customWidth="1"/>
    <col min="16124" max="16124" width="5.125" style="131" customWidth="1"/>
    <col min="16125" max="16125" width="7.5" style="131" customWidth="1"/>
    <col min="16126" max="16126" width="6.375" style="131" customWidth="1"/>
    <col min="16127" max="16127" width="6.75" style="131" customWidth="1"/>
    <col min="16128" max="16128" width="5.75" style="131" customWidth="1"/>
    <col min="16129" max="16129" width="5.375" style="131" customWidth="1"/>
    <col min="16130" max="16130" width="5" style="131" customWidth="1"/>
    <col min="16131" max="16131" width="5.25" style="131" customWidth="1"/>
    <col min="16132" max="16132" width="6.875" style="131" customWidth="1"/>
    <col min="16133" max="16133" width="4.375" style="131" customWidth="1"/>
    <col min="16134" max="16134" width="4.75" style="131" customWidth="1"/>
    <col min="16135" max="16135" width="5.375" style="131" customWidth="1"/>
    <col min="16136" max="16137" width="5.25" style="131" customWidth="1"/>
    <col min="16138" max="16138" width="4.875" style="131" customWidth="1"/>
    <col min="16139" max="16140" width="5.5" style="131" customWidth="1"/>
    <col min="16141" max="16141" width="5.875" style="131" customWidth="1"/>
    <col min="16142" max="16142" width="4.75" style="131" customWidth="1"/>
    <col min="16143" max="16143" width="5.875" style="131" customWidth="1"/>
    <col min="16144" max="16144" width="5.625" style="131" customWidth="1"/>
    <col min="16145" max="16145" width="4.625" style="131" customWidth="1"/>
    <col min="16146" max="16146" width="5.75" style="131" customWidth="1"/>
    <col min="16147" max="16147" width="5.375" style="131" customWidth="1"/>
    <col min="16148" max="16148" width="4.75" style="131" customWidth="1"/>
    <col min="16149" max="16149" width="6.125" style="131" customWidth="1"/>
    <col min="16150" max="16150" width="4.5" style="131" customWidth="1"/>
    <col min="16151" max="16151" width="25.75" style="131" customWidth="1"/>
    <col min="16152" max="16152" width="9" style="131"/>
    <col min="16153" max="16153" width="21.25" style="131" customWidth="1"/>
    <col min="16154" max="16154" width="20.375" style="131" customWidth="1"/>
    <col min="16155" max="16155" width="11.875" style="131" customWidth="1"/>
    <col min="16156" max="16384" width="9" style="131"/>
  </cols>
  <sheetData>
    <row r="1" spans="1:42" ht="32.25" customHeight="1">
      <c r="A1" s="255" t="s">
        <v>1925</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row>
    <row r="2" spans="1:42" s="134" customFormat="1" ht="24.75" customHeight="1">
      <c r="A2" s="256" t="s">
        <v>67</v>
      </c>
      <c r="B2" s="257" t="s">
        <v>1105</v>
      </c>
      <c r="C2" s="257" t="s">
        <v>42</v>
      </c>
      <c r="D2" s="258" t="s">
        <v>407</v>
      </c>
      <c r="E2" s="153">
        <v>1</v>
      </c>
      <c r="F2" s="153">
        <v>2</v>
      </c>
      <c r="G2" s="153">
        <v>3</v>
      </c>
      <c r="H2" s="153">
        <v>4</v>
      </c>
      <c r="I2" s="153">
        <v>5</v>
      </c>
      <c r="J2" s="153">
        <v>6</v>
      </c>
      <c r="K2" s="153">
        <v>7</v>
      </c>
      <c r="L2" s="153">
        <v>8</v>
      </c>
      <c r="M2" s="153">
        <v>9</v>
      </c>
      <c r="N2" s="153">
        <v>10</v>
      </c>
      <c r="O2" s="153">
        <v>11</v>
      </c>
      <c r="P2" s="153">
        <v>12</v>
      </c>
      <c r="Q2" s="153">
        <v>13</v>
      </c>
      <c r="R2" s="153">
        <v>14</v>
      </c>
      <c r="S2" s="153">
        <v>15</v>
      </c>
      <c r="T2" s="153">
        <v>16</v>
      </c>
      <c r="U2" s="153">
        <v>17</v>
      </c>
      <c r="V2" s="153">
        <v>18</v>
      </c>
      <c r="W2" s="153">
        <v>19</v>
      </c>
      <c r="X2" s="153">
        <v>20</v>
      </c>
      <c r="Y2" s="153">
        <v>21</v>
      </c>
      <c r="Z2" s="153">
        <v>22</v>
      </c>
      <c r="AA2" s="153">
        <v>23</v>
      </c>
      <c r="AB2" s="153">
        <v>24</v>
      </c>
      <c r="AC2" s="153">
        <v>25</v>
      </c>
      <c r="AD2" s="153">
        <v>26</v>
      </c>
      <c r="AE2" s="153">
        <v>27</v>
      </c>
      <c r="AF2" s="153">
        <v>28</v>
      </c>
      <c r="AG2" s="153">
        <v>29</v>
      </c>
      <c r="AH2" s="153">
        <v>30</v>
      </c>
      <c r="AI2" s="153">
        <v>31</v>
      </c>
      <c r="AJ2" s="153">
        <v>32</v>
      </c>
      <c r="AK2" s="153">
        <v>33</v>
      </c>
      <c r="AL2" s="153">
        <v>34</v>
      </c>
      <c r="AM2" s="153">
        <v>35</v>
      </c>
      <c r="AN2" s="153">
        <v>36</v>
      </c>
      <c r="AO2" s="153">
        <v>37</v>
      </c>
      <c r="AP2" s="153">
        <v>38</v>
      </c>
    </row>
    <row r="3" spans="1:42" s="134" customFormat="1" ht="49.5" customHeight="1">
      <c r="A3" s="256"/>
      <c r="B3" s="257"/>
      <c r="C3" s="257"/>
      <c r="D3" s="258"/>
      <c r="E3" s="135" t="s">
        <v>1106</v>
      </c>
      <c r="F3" s="135" t="s">
        <v>1107</v>
      </c>
      <c r="G3" s="135" t="s">
        <v>1108</v>
      </c>
      <c r="H3" s="135" t="s">
        <v>1109</v>
      </c>
      <c r="I3" s="135" t="s">
        <v>1110</v>
      </c>
      <c r="J3" s="135" t="s">
        <v>1111</v>
      </c>
      <c r="K3" s="135" t="s">
        <v>1112</v>
      </c>
      <c r="L3" s="135" t="s">
        <v>1113</v>
      </c>
      <c r="M3" s="135" t="s">
        <v>1114</v>
      </c>
      <c r="N3" s="135" t="s">
        <v>1115</v>
      </c>
      <c r="O3" s="135" t="s">
        <v>1116</v>
      </c>
      <c r="P3" s="135" t="s">
        <v>1117</v>
      </c>
      <c r="Q3" s="135" t="s">
        <v>1936</v>
      </c>
      <c r="R3" s="135" t="s">
        <v>1118</v>
      </c>
      <c r="S3" s="135" t="s">
        <v>1119</v>
      </c>
      <c r="T3" s="135" t="s">
        <v>1120</v>
      </c>
      <c r="U3" s="135" t="s">
        <v>1121</v>
      </c>
      <c r="V3" s="135" t="s">
        <v>1122</v>
      </c>
      <c r="W3" s="135" t="s">
        <v>1123</v>
      </c>
      <c r="X3" s="135" t="s">
        <v>1124</v>
      </c>
      <c r="Y3" s="135" t="s">
        <v>1125</v>
      </c>
      <c r="Z3" s="135" t="s">
        <v>1126</v>
      </c>
      <c r="AA3" s="135" t="s">
        <v>1127</v>
      </c>
      <c r="AB3" s="135" t="s">
        <v>1128</v>
      </c>
      <c r="AC3" s="135" t="s">
        <v>1129</v>
      </c>
      <c r="AD3" s="135" t="s">
        <v>1130</v>
      </c>
      <c r="AE3" s="135" t="s">
        <v>1131</v>
      </c>
      <c r="AF3" s="135" t="s">
        <v>1132</v>
      </c>
      <c r="AG3" s="135" t="s">
        <v>1133</v>
      </c>
      <c r="AH3" s="135" t="s">
        <v>1134</v>
      </c>
      <c r="AI3" s="135" t="s">
        <v>1135</v>
      </c>
      <c r="AJ3" s="135" t="s">
        <v>1136</v>
      </c>
      <c r="AK3" s="135" t="s">
        <v>1137</v>
      </c>
      <c r="AL3" s="135" t="s">
        <v>1138</v>
      </c>
      <c r="AM3" s="135" t="s">
        <v>1139</v>
      </c>
      <c r="AN3" s="135" t="s">
        <v>1140</v>
      </c>
      <c r="AO3" s="135" t="s">
        <v>1141</v>
      </c>
      <c r="AP3" s="135" t="s">
        <v>1142</v>
      </c>
    </row>
    <row r="4" spans="1:42" s="134" customFormat="1" ht="30.75" customHeight="1">
      <c r="A4" s="148" t="s">
        <v>1143</v>
      </c>
      <c r="B4" s="135" t="s">
        <v>1926</v>
      </c>
      <c r="C4" s="133"/>
      <c r="D4" s="144">
        <f>D5</f>
        <v>11865.3</v>
      </c>
      <c r="E4" s="144">
        <f t="shared" ref="E4:AP4" si="0">E5</f>
        <v>1104.2929999999999</v>
      </c>
      <c r="F4" s="144">
        <f t="shared" si="0"/>
        <v>120.21</v>
      </c>
      <c r="G4" s="144">
        <f t="shared" si="0"/>
        <v>77.489999999999995</v>
      </c>
      <c r="H4" s="144">
        <f t="shared" si="0"/>
        <v>1019.39</v>
      </c>
      <c r="I4" s="144">
        <f t="shared" si="0"/>
        <v>208.29000000000002</v>
      </c>
      <c r="J4" s="144">
        <f t="shared" si="0"/>
        <v>1523.72</v>
      </c>
      <c r="K4" s="144">
        <f t="shared" si="0"/>
        <v>1221.04</v>
      </c>
      <c r="L4" s="144">
        <f t="shared" si="0"/>
        <v>0</v>
      </c>
      <c r="M4" s="144">
        <f t="shared" si="0"/>
        <v>63.929999999999993</v>
      </c>
      <c r="N4" s="144">
        <f t="shared" si="0"/>
        <v>134.41</v>
      </c>
      <c r="O4" s="144">
        <f t="shared" si="0"/>
        <v>38.24</v>
      </c>
      <c r="P4" s="144">
        <f t="shared" si="0"/>
        <v>143.73599999999999</v>
      </c>
      <c r="Q4" s="144">
        <f t="shared" si="0"/>
        <v>34.800999999999995</v>
      </c>
      <c r="R4" s="144">
        <f t="shared" si="0"/>
        <v>5.87</v>
      </c>
      <c r="S4" s="144">
        <f t="shared" si="0"/>
        <v>107.52</v>
      </c>
      <c r="T4" s="144">
        <f t="shared" si="0"/>
        <v>317.65999999999997</v>
      </c>
      <c r="U4" s="144">
        <f t="shared" si="0"/>
        <v>12.3</v>
      </c>
      <c r="V4" s="144">
        <f t="shared" si="0"/>
        <v>43.38</v>
      </c>
      <c r="W4" s="144">
        <f t="shared" si="0"/>
        <v>277.37999999999994</v>
      </c>
      <c r="X4" s="144">
        <f t="shared" si="0"/>
        <v>106.01</v>
      </c>
      <c r="Y4" s="144">
        <f t="shared" si="0"/>
        <v>164.79</v>
      </c>
      <c r="Z4" s="144">
        <f t="shared" si="0"/>
        <v>65.31</v>
      </c>
      <c r="AA4" s="144">
        <f t="shared" si="0"/>
        <v>301.64</v>
      </c>
      <c r="AB4" s="144">
        <f t="shared" si="0"/>
        <v>65.800000000000011</v>
      </c>
      <c r="AC4" s="144">
        <f t="shared" si="0"/>
        <v>274.63</v>
      </c>
      <c r="AD4" s="144">
        <f t="shared" si="0"/>
        <v>37.51</v>
      </c>
      <c r="AE4" s="144">
        <f t="shared" si="0"/>
        <v>300.84000000000003</v>
      </c>
      <c r="AF4" s="144">
        <f t="shared" si="0"/>
        <v>674.18</v>
      </c>
      <c r="AG4" s="144">
        <f t="shared" si="0"/>
        <v>853.53999999999985</v>
      </c>
      <c r="AH4" s="144">
        <f t="shared" si="0"/>
        <v>170.79</v>
      </c>
      <c r="AI4" s="144">
        <f t="shared" si="0"/>
        <v>157.44999999999999</v>
      </c>
      <c r="AJ4" s="144">
        <f t="shared" si="0"/>
        <v>624.26</v>
      </c>
      <c r="AK4" s="144">
        <f t="shared" si="0"/>
        <v>715.61</v>
      </c>
      <c r="AL4" s="144">
        <f t="shared" si="0"/>
        <v>222.66</v>
      </c>
      <c r="AM4" s="144">
        <f t="shared" si="0"/>
        <v>140.72999999999999</v>
      </c>
      <c r="AN4" s="144">
        <f t="shared" si="0"/>
        <v>334.83000000000004</v>
      </c>
      <c r="AO4" s="144">
        <f t="shared" si="0"/>
        <v>122.45000000000002</v>
      </c>
      <c r="AP4" s="144">
        <f t="shared" si="0"/>
        <v>78.61</v>
      </c>
    </row>
    <row r="5" spans="1:42" s="134" customFormat="1" ht="31.5" customHeight="1">
      <c r="A5" s="148" t="s">
        <v>2</v>
      </c>
      <c r="B5" s="135" t="s">
        <v>1927</v>
      </c>
      <c r="C5" s="133" t="s">
        <v>47</v>
      </c>
      <c r="D5" s="144">
        <f>D6+D15</f>
        <v>11865.3</v>
      </c>
      <c r="E5" s="144">
        <f t="shared" ref="E5:AP5" si="1">E6+E15</f>
        <v>1104.2929999999999</v>
      </c>
      <c r="F5" s="144">
        <f t="shared" si="1"/>
        <v>120.21</v>
      </c>
      <c r="G5" s="144">
        <f t="shared" si="1"/>
        <v>77.489999999999995</v>
      </c>
      <c r="H5" s="144">
        <f t="shared" si="1"/>
        <v>1019.39</v>
      </c>
      <c r="I5" s="144">
        <f t="shared" si="1"/>
        <v>208.29000000000002</v>
      </c>
      <c r="J5" s="144">
        <f t="shared" si="1"/>
        <v>1523.72</v>
      </c>
      <c r="K5" s="144">
        <f t="shared" si="1"/>
        <v>1221.04</v>
      </c>
      <c r="L5" s="144">
        <f t="shared" si="1"/>
        <v>0</v>
      </c>
      <c r="M5" s="144">
        <f t="shared" si="1"/>
        <v>63.929999999999993</v>
      </c>
      <c r="N5" s="144">
        <f t="shared" si="1"/>
        <v>134.41</v>
      </c>
      <c r="O5" s="144">
        <f t="shared" si="1"/>
        <v>38.24</v>
      </c>
      <c r="P5" s="144">
        <f t="shared" si="1"/>
        <v>143.73599999999999</v>
      </c>
      <c r="Q5" s="144">
        <f t="shared" si="1"/>
        <v>34.800999999999995</v>
      </c>
      <c r="R5" s="144">
        <f t="shared" si="1"/>
        <v>5.87</v>
      </c>
      <c r="S5" s="144">
        <f t="shared" si="1"/>
        <v>107.52</v>
      </c>
      <c r="T5" s="144">
        <f t="shared" si="1"/>
        <v>317.65999999999997</v>
      </c>
      <c r="U5" s="144">
        <f t="shared" si="1"/>
        <v>12.3</v>
      </c>
      <c r="V5" s="144">
        <f t="shared" si="1"/>
        <v>43.38</v>
      </c>
      <c r="W5" s="144">
        <f t="shared" si="1"/>
        <v>277.37999999999994</v>
      </c>
      <c r="X5" s="144">
        <f t="shared" si="1"/>
        <v>106.01</v>
      </c>
      <c r="Y5" s="144">
        <f t="shared" si="1"/>
        <v>164.79</v>
      </c>
      <c r="Z5" s="144">
        <f t="shared" si="1"/>
        <v>65.31</v>
      </c>
      <c r="AA5" s="144">
        <f t="shared" si="1"/>
        <v>301.64</v>
      </c>
      <c r="AB5" s="144">
        <f t="shared" si="1"/>
        <v>65.800000000000011</v>
      </c>
      <c r="AC5" s="144">
        <f t="shared" si="1"/>
        <v>274.63</v>
      </c>
      <c r="AD5" s="144">
        <f t="shared" si="1"/>
        <v>37.51</v>
      </c>
      <c r="AE5" s="144">
        <f t="shared" si="1"/>
        <v>300.84000000000003</v>
      </c>
      <c r="AF5" s="144">
        <f t="shared" si="1"/>
        <v>674.18</v>
      </c>
      <c r="AG5" s="144">
        <f t="shared" si="1"/>
        <v>853.53999999999985</v>
      </c>
      <c r="AH5" s="144">
        <f t="shared" si="1"/>
        <v>170.79</v>
      </c>
      <c r="AI5" s="144">
        <f t="shared" si="1"/>
        <v>157.44999999999999</v>
      </c>
      <c r="AJ5" s="144">
        <f t="shared" si="1"/>
        <v>624.26</v>
      </c>
      <c r="AK5" s="144">
        <f t="shared" si="1"/>
        <v>715.61</v>
      </c>
      <c r="AL5" s="144">
        <f t="shared" si="1"/>
        <v>222.66</v>
      </c>
      <c r="AM5" s="144">
        <f t="shared" si="1"/>
        <v>140.72999999999999</v>
      </c>
      <c r="AN5" s="144">
        <f t="shared" si="1"/>
        <v>334.83000000000004</v>
      </c>
      <c r="AO5" s="144">
        <f t="shared" si="1"/>
        <v>122.45000000000002</v>
      </c>
      <c r="AP5" s="144">
        <f t="shared" si="1"/>
        <v>78.61</v>
      </c>
    </row>
    <row r="6" spans="1:42" s="134" customFormat="1" ht="28.5" customHeight="1">
      <c r="A6" s="149">
        <v>1</v>
      </c>
      <c r="B6" s="136" t="s">
        <v>1155</v>
      </c>
      <c r="C6" s="133" t="s">
        <v>47</v>
      </c>
      <c r="D6" s="144">
        <f>D7+D11</f>
        <v>10908.859999999999</v>
      </c>
      <c r="E6" s="144">
        <f t="shared" ref="E6:AP6" si="2">E7+E11</f>
        <v>1095.6299999999999</v>
      </c>
      <c r="F6" s="144">
        <f t="shared" si="2"/>
        <v>120.21</v>
      </c>
      <c r="G6" s="144">
        <f t="shared" si="2"/>
        <v>77.489999999999995</v>
      </c>
      <c r="H6" s="144">
        <f t="shared" si="2"/>
        <v>1013.6899999999999</v>
      </c>
      <c r="I6" s="144">
        <f t="shared" si="2"/>
        <v>208.29000000000002</v>
      </c>
      <c r="J6" s="144">
        <f t="shared" si="2"/>
        <v>1510.63</v>
      </c>
      <c r="K6" s="144">
        <f t="shared" si="2"/>
        <v>1108.8399999999999</v>
      </c>
      <c r="L6" s="144">
        <f t="shared" si="2"/>
        <v>0</v>
      </c>
      <c r="M6" s="144">
        <f t="shared" si="2"/>
        <v>63.929999999999993</v>
      </c>
      <c r="N6" s="144">
        <f t="shared" si="2"/>
        <v>126.99</v>
      </c>
      <c r="O6" s="144">
        <f t="shared" si="2"/>
        <v>38.24</v>
      </c>
      <c r="P6" s="144">
        <f t="shared" si="2"/>
        <v>141.53</v>
      </c>
      <c r="Q6" s="144">
        <f t="shared" si="2"/>
        <v>33.839999999999996</v>
      </c>
      <c r="R6" s="144">
        <f t="shared" si="2"/>
        <v>5.87</v>
      </c>
      <c r="S6" s="144">
        <f t="shared" si="2"/>
        <v>107.52</v>
      </c>
      <c r="T6" s="144">
        <f t="shared" si="2"/>
        <v>293.27999999999997</v>
      </c>
      <c r="U6" s="144">
        <f t="shared" si="2"/>
        <v>12.3</v>
      </c>
      <c r="V6" s="144">
        <f t="shared" si="2"/>
        <v>32.89</v>
      </c>
      <c r="W6" s="144">
        <f t="shared" si="2"/>
        <v>252.44999999999996</v>
      </c>
      <c r="X6" s="144">
        <f t="shared" si="2"/>
        <v>100.78</v>
      </c>
      <c r="Y6" s="144">
        <f t="shared" si="2"/>
        <v>70.539999999999992</v>
      </c>
      <c r="Z6" s="144">
        <f t="shared" si="2"/>
        <v>44.68</v>
      </c>
      <c r="AA6" s="144">
        <f t="shared" si="2"/>
        <v>301.64</v>
      </c>
      <c r="AB6" s="144">
        <f t="shared" si="2"/>
        <v>65.800000000000011</v>
      </c>
      <c r="AC6" s="144">
        <f t="shared" si="2"/>
        <v>274.63</v>
      </c>
      <c r="AD6" s="144">
        <f t="shared" si="2"/>
        <v>37.51</v>
      </c>
      <c r="AE6" s="144">
        <f t="shared" si="2"/>
        <v>227.59</v>
      </c>
      <c r="AF6" s="144">
        <f t="shared" si="2"/>
        <v>666.82999999999993</v>
      </c>
      <c r="AG6" s="144">
        <f t="shared" si="2"/>
        <v>619.1099999999999</v>
      </c>
      <c r="AH6" s="144">
        <f t="shared" si="2"/>
        <v>170.79</v>
      </c>
      <c r="AI6" s="144">
        <f t="shared" si="2"/>
        <v>154.82999999999998</v>
      </c>
      <c r="AJ6" s="144">
        <f t="shared" si="2"/>
        <v>602.65</v>
      </c>
      <c r="AK6" s="144">
        <f t="shared" si="2"/>
        <v>593.63</v>
      </c>
      <c r="AL6" s="144">
        <f t="shared" si="2"/>
        <v>222.66</v>
      </c>
      <c r="AM6" s="144">
        <f t="shared" si="2"/>
        <v>140.72999999999999</v>
      </c>
      <c r="AN6" s="144">
        <f t="shared" si="2"/>
        <v>169.78</v>
      </c>
      <c r="AO6" s="144">
        <f t="shared" si="2"/>
        <v>122.45000000000002</v>
      </c>
      <c r="AP6" s="144">
        <f t="shared" si="2"/>
        <v>78.61</v>
      </c>
    </row>
    <row r="7" spans="1:42" s="134" customFormat="1" ht="33" customHeight="1">
      <c r="A7" s="148" t="s">
        <v>156</v>
      </c>
      <c r="B7" s="139" t="s">
        <v>1144</v>
      </c>
      <c r="C7" s="133" t="s">
        <v>47</v>
      </c>
      <c r="D7" s="144">
        <f t="shared" ref="D7:D52" si="3">SUM(E7:AP7)</f>
        <v>5471.9999999999991</v>
      </c>
      <c r="E7" s="145">
        <f>E8+E9+E10</f>
        <v>391.82</v>
      </c>
      <c r="F7" s="145">
        <f t="shared" ref="F7:AP7" si="4">F8+F9+F10</f>
        <v>98.789999999999992</v>
      </c>
      <c r="G7" s="145">
        <f t="shared" si="4"/>
        <v>66.47</v>
      </c>
      <c r="H7" s="145">
        <f t="shared" si="4"/>
        <v>244.61</v>
      </c>
      <c r="I7" s="145">
        <f t="shared" si="4"/>
        <v>0</v>
      </c>
      <c r="J7" s="145">
        <f t="shared" si="4"/>
        <v>284.53999999999996</v>
      </c>
      <c r="K7" s="145">
        <f t="shared" si="4"/>
        <v>144.04</v>
      </c>
      <c r="L7" s="145">
        <f t="shared" si="4"/>
        <v>0</v>
      </c>
      <c r="M7" s="145">
        <f t="shared" si="4"/>
        <v>20.279999999999998</v>
      </c>
      <c r="N7" s="145">
        <f t="shared" si="4"/>
        <v>58.39</v>
      </c>
      <c r="O7" s="145">
        <f t="shared" si="4"/>
        <v>7.95</v>
      </c>
      <c r="P7" s="145">
        <f t="shared" si="4"/>
        <v>26.09</v>
      </c>
      <c r="Q7" s="145">
        <f t="shared" si="4"/>
        <v>1.47</v>
      </c>
      <c r="R7" s="145">
        <f t="shared" si="4"/>
        <v>5.87</v>
      </c>
      <c r="S7" s="145">
        <f t="shared" si="4"/>
        <v>91.82</v>
      </c>
      <c r="T7" s="145">
        <f t="shared" si="4"/>
        <v>217.21999999999997</v>
      </c>
      <c r="U7" s="145">
        <f t="shared" si="4"/>
        <v>8.3000000000000007</v>
      </c>
      <c r="V7" s="145">
        <f t="shared" si="4"/>
        <v>32.89</v>
      </c>
      <c r="W7" s="145">
        <f t="shared" si="4"/>
        <v>246.97999999999996</v>
      </c>
      <c r="X7" s="145">
        <f t="shared" si="4"/>
        <v>100.78</v>
      </c>
      <c r="Y7" s="145">
        <f t="shared" si="4"/>
        <v>70.539999999999992</v>
      </c>
      <c r="Z7" s="145">
        <f t="shared" si="4"/>
        <v>44.68</v>
      </c>
      <c r="AA7" s="145">
        <f t="shared" si="4"/>
        <v>301.64</v>
      </c>
      <c r="AB7" s="145">
        <f t="shared" si="4"/>
        <v>65.800000000000011</v>
      </c>
      <c r="AC7" s="145">
        <f t="shared" si="4"/>
        <v>34.629999999999995</v>
      </c>
      <c r="AD7" s="145">
        <f t="shared" si="4"/>
        <v>3.86</v>
      </c>
      <c r="AE7" s="145">
        <f t="shared" si="4"/>
        <v>227.59</v>
      </c>
      <c r="AF7" s="145">
        <f t="shared" si="4"/>
        <v>358.83</v>
      </c>
      <c r="AG7" s="145">
        <f t="shared" si="4"/>
        <v>559.1099999999999</v>
      </c>
      <c r="AH7" s="145">
        <f t="shared" si="4"/>
        <v>170.79</v>
      </c>
      <c r="AI7" s="145">
        <f t="shared" si="4"/>
        <v>139.82999999999998</v>
      </c>
      <c r="AJ7" s="145">
        <f t="shared" si="4"/>
        <v>132.79</v>
      </c>
      <c r="AK7" s="145">
        <f t="shared" si="4"/>
        <v>593.63</v>
      </c>
      <c r="AL7" s="145">
        <f t="shared" si="4"/>
        <v>211.46</v>
      </c>
      <c r="AM7" s="145">
        <f t="shared" si="4"/>
        <v>140.72999999999999</v>
      </c>
      <c r="AN7" s="145">
        <f t="shared" si="4"/>
        <v>169.78</v>
      </c>
      <c r="AO7" s="145">
        <f t="shared" si="4"/>
        <v>119.39000000000001</v>
      </c>
      <c r="AP7" s="145">
        <f t="shared" si="4"/>
        <v>78.61</v>
      </c>
    </row>
    <row r="8" spans="1:42" s="134" customFormat="1" ht="33" customHeight="1">
      <c r="A8" s="150" t="s">
        <v>41</v>
      </c>
      <c r="B8" s="137" t="s">
        <v>1145</v>
      </c>
      <c r="C8" s="38" t="s">
        <v>47</v>
      </c>
      <c r="D8" s="144">
        <f t="shared" ref="D8:AP8" si="5">D20+D31+D42+D53+D64</f>
        <v>4164.7299999999987</v>
      </c>
      <c r="E8" s="144">
        <f t="shared" si="5"/>
        <v>127.82000000000001</v>
      </c>
      <c r="F8" s="144">
        <f t="shared" si="5"/>
        <v>98.789999999999992</v>
      </c>
      <c r="G8" s="144">
        <f t="shared" si="5"/>
        <v>66.47</v>
      </c>
      <c r="H8" s="144">
        <f t="shared" si="5"/>
        <v>75.610000000000014</v>
      </c>
      <c r="I8" s="144">
        <f t="shared" si="5"/>
        <v>0</v>
      </c>
      <c r="J8" s="144">
        <f t="shared" si="5"/>
        <v>112.59</v>
      </c>
      <c r="K8" s="144">
        <f t="shared" si="5"/>
        <v>77.959999999999994</v>
      </c>
      <c r="L8" s="144">
        <f t="shared" si="5"/>
        <v>0</v>
      </c>
      <c r="M8" s="144">
        <f t="shared" si="5"/>
        <v>0</v>
      </c>
      <c r="N8" s="144">
        <f t="shared" si="5"/>
        <v>0</v>
      </c>
      <c r="O8" s="144">
        <f t="shared" si="5"/>
        <v>0</v>
      </c>
      <c r="P8" s="144">
        <f t="shared" si="5"/>
        <v>0</v>
      </c>
      <c r="Q8" s="144">
        <f t="shared" si="5"/>
        <v>0</v>
      </c>
      <c r="R8" s="144">
        <f t="shared" si="5"/>
        <v>5.87</v>
      </c>
      <c r="S8" s="144">
        <f t="shared" si="5"/>
        <v>76.88</v>
      </c>
      <c r="T8" s="144">
        <f t="shared" si="5"/>
        <v>167.53999999999996</v>
      </c>
      <c r="U8" s="144">
        <f t="shared" si="5"/>
        <v>3.67</v>
      </c>
      <c r="V8" s="144">
        <f t="shared" si="5"/>
        <v>1.29</v>
      </c>
      <c r="W8" s="144">
        <f t="shared" si="5"/>
        <v>224.89999999999998</v>
      </c>
      <c r="X8" s="144">
        <f t="shared" si="5"/>
        <v>91.78</v>
      </c>
      <c r="Y8" s="144">
        <f t="shared" si="5"/>
        <v>65.039999999999992</v>
      </c>
      <c r="Z8" s="144">
        <f t="shared" si="5"/>
        <v>30.68</v>
      </c>
      <c r="AA8" s="144">
        <f t="shared" si="5"/>
        <v>189.14000000000001</v>
      </c>
      <c r="AB8" s="144">
        <f t="shared" si="5"/>
        <v>65.800000000000011</v>
      </c>
      <c r="AC8" s="144">
        <f t="shared" si="5"/>
        <v>32.299999999999997</v>
      </c>
      <c r="AD8" s="144">
        <f t="shared" si="5"/>
        <v>3.86</v>
      </c>
      <c r="AE8" s="144">
        <f t="shared" si="5"/>
        <v>201.52</v>
      </c>
      <c r="AF8" s="144">
        <f t="shared" si="5"/>
        <v>334.72999999999996</v>
      </c>
      <c r="AG8" s="144">
        <f t="shared" si="5"/>
        <v>544.2399999999999</v>
      </c>
      <c r="AH8" s="144">
        <f t="shared" si="5"/>
        <v>160.88999999999999</v>
      </c>
      <c r="AI8" s="144">
        <f t="shared" si="5"/>
        <v>134.07</v>
      </c>
      <c r="AJ8" s="144">
        <f t="shared" si="5"/>
        <v>131.01</v>
      </c>
      <c r="AK8" s="144">
        <f t="shared" si="5"/>
        <v>566.47</v>
      </c>
      <c r="AL8" s="144">
        <f t="shared" si="5"/>
        <v>197.31</v>
      </c>
      <c r="AM8" s="144">
        <f t="shared" si="5"/>
        <v>99.88</v>
      </c>
      <c r="AN8" s="144">
        <f t="shared" si="5"/>
        <v>168.22</v>
      </c>
      <c r="AO8" s="144">
        <f t="shared" si="5"/>
        <v>89.79</v>
      </c>
      <c r="AP8" s="144">
        <f t="shared" si="5"/>
        <v>18.61</v>
      </c>
    </row>
    <row r="9" spans="1:42" ht="33" customHeight="1">
      <c r="A9" s="150" t="s">
        <v>41</v>
      </c>
      <c r="B9" s="137" t="s">
        <v>1146</v>
      </c>
      <c r="C9" s="38" t="s">
        <v>47</v>
      </c>
      <c r="D9" s="144">
        <f t="shared" ref="D9:AP9" si="6">D21+D32+D43+D54+D65</f>
        <v>489</v>
      </c>
      <c r="E9" s="144">
        <f t="shared" si="6"/>
        <v>260</v>
      </c>
      <c r="F9" s="144">
        <f t="shared" si="6"/>
        <v>0</v>
      </c>
      <c r="G9" s="144">
        <f t="shared" si="6"/>
        <v>0</v>
      </c>
      <c r="H9" s="144">
        <f t="shared" si="6"/>
        <v>169</v>
      </c>
      <c r="I9" s="144">
        <f t="shared" si="6"/>
        <v>0</v>
      </c>
      <c r="J9" s="144">
        <f t="shared" si="6"/>
        <v>0</v>
      </c>
      <c r="K9" s="144">
        <f t="shared" si="6"/>
        <v>0</v>
      </c>
      <c r="L9" s="144">
        <f t="shared" si="6"/>
        <v>0</v>
      </c>
      <c r="M9" s="144">
        <f t="shared" si="6"/>
        <v>0</v>
      </c>
      <c r="N9" s="144">
        <f t="shared" si="6"/>
        <v>0</v>
      </c>
      <c r="O9" s="144">
        <f t="shared" si="6"/>
        <v>0</v>
      </c>
      <c r="P9" s="144">
        <f t="shared" si="6"/>
        <v>0</v>
      </c>
      <c r="Q9" s="144">
        <f t="shared" si="6"/>
        <v>0</v>
      </c>
      <c r="R9" s="144">
        <f t="shared" si="6"/>
        <v>0</v>
      </c>
      <c r="S9" s="144">
        <f t="shared" si="6"/>
        <v>0</v>
      </c>
      <c r="T9" s="144">
        <f t="shared" si="6"/>
        <v>0</v>
      </c>
      <c r="U9" s="144">
        <f t="shared" si="6"/>
        <v>0</v>
      </c>
      <c r="V9" s="144">
        <f t="shared" si="6"/>
        <v>0</v>
      </c>
      <c r="W9" s="144">
        <f t="shared" si="6"/>
        <v>0</v>
      </c>
      <c r="X9" s="144">
        <f t="shared" si="6"/>
        <v>0</v>
      </c>
      <c r="Y9" s="144">
        <f t="shared" si="6"/>
        <v>0</v>
      </c>
      <c r="Z9" s="144">
        <f t="shared" si="6"/>
        <v>0</v>
      </c>
      <c r="AA9" s="144">
        <f t="shared" si="6"/>
        <v>0</v>
      </c>
      <c r="AB9" s="144">
        <f t="shared" si="6"/>
        <v>0</v>
      </c>
      <c r="AC9" s="144">
        <f t="shared" si="6"/>
        <v>0</v>
      </c>
      <c r="AD9" s="144">
        <f t="shared" si="6"/>
        <v>0</v>
      </c>
      <c r="AE9" s="144">
        <f t="shared" si="6"/>
        <v>0</v>
      </c>
      <c r="AF9" s="144">
        <f t="shared" si="6"/>
        <v>0</v>
      </c>
      <c r="AG9" s="144">
        <f t="shared" si="6"/>
        <v>0</v>
      </c>
      <c r="AH9" s="144">
        <f t="shared" si="6"/>
        <v>0</v>
      </c>
      <c r="AI9" s="144">
        <f t="shared" si="6"/>
        <v>0</v>
      </c>
      <c r="AJ9" s="144">
        <f t="shared" si="6"/>
        <v>0</v>
      </c>
      <c r="AK9" s="144">
        <f t="shared" si="6"/>
        <v>0</v>
      </c>
      <c r="AL9" s="144">
        <f t="shared" si="6"/>
        <v>0</v>
      </c>
      <c r="AM9" s="144">
        <f t="shared" si="6"/>
        <v>0</v>
      </c>
      <c r="AN9" s="144">
        <f t="shared" si="6"/>
        <v>0</v>
      </c>
      <c r="AO9" s="144">
        <f t="shared" si="6"/>
        <v>0</v>
      </c>
      <c r="AP9" s="144">
        <f t="shared" si="6"/>
        <v>60</v>
      </c>
    </row>
    <row r="10" spans="1:42" ht="47.25" customHeight="1">
      <c r="A10" s="150" t="s">
        <v>41</v>
      </c>
      <c r="B10" s="137" t="s">
        <v>1147</v>
      </c>
      <c r="C10" s="38" t="s">
        <v>47</v>
      </c>
      <c r="D10" s="144">
        <f t="shared" ref="D10:AP10" si="7">D22+D33+D44+D55+D66</f>
        <v>818.27</v>
      </c>
      <c r="E10" s="144">
        <f t="shared" si="7"/>
        <v>4</v>
      </c>
      <c r="F10" s="144">
        <f t="shared" si="7"/>
        <v>0</v>
      </c>
      <c r="G10" s="144">
        <f t="shared" si="7"/>
        <v>0</v>
      </c>
      <c r="H10" s="144">
        <f t="shared" si="7"/>
        <v>0</v>
      </c>
      <c r="I10" s="144">
        <f t="shared" si="7"/>
        <v>0</v>
      </c>
      <c r="J10" s="144">
        <f t="shared" si="7"/>
        <v>171.95</v>
      </c>
      <c r="K10" s="144">
        <f t="shared" si="7"/>
        <v>66.08</v>
      </c>
      <c r="L10" s="144">
        <f t="shared" si="7"/>
        <v>0</v>
      </c>
      <c r="M10" s="144">
        <f t="shared" si="7"/>
        <v>20.279999999999998</v>
      </c>
      <c r="N10" s="144">
        <f t="shared" si="7"/>
        <v>58.39</v>
      </c>
      <c r="O10" s="144">
        <f t="shared" si="7"/>
        <v>7.95</v>
      </c>
      <c r="P10" s="144">
        <f t="shared" si="7"/>
        <v>26.09</v>
      </c>
      <c r="Q10" s="144">
        <f t="shared" si="7"/>
        <v>1.47</v>
      </c>
      <c r="R10" s="144">
        <f t="shared" si="7"/>
        <v>0</v>
      </c>
      <c r="S10" s="144">
        <f t="shared" si="7"/>
        <v>14.94</v>
      </c>
      <c r="T10" s="144">
        <f t="shared" si="7"/>
        <v>49.680000000000007</v>
      </c>
      <c r="U10" s="144">
        <f t="shared" si="7"/>
        <v>4.63</v>
      </c>
      <c r="V10" s="144">
        <f t="shared" si="7"/>
        <v>31.6</v>
      </c>
      <c r="W10" s="144">
        <f t="shared" si="7"/>
        <v>22.08</v>
      </c>
      <c r="X10" s="144">
        <f t="shared" si="7"/>
        <v>9</v>
      </c>
      <c r="Y10" s="144">
        <f t="shared" si="7"/>
        <v>5.5</v>
      </c>
      <c r="Z10" s="144">
        <f t="shared" si="7"/>
        <v>14</v>
      </c>
      <c r="AA10" s="144">
        <f t="shared" si="7"/>
        <v>112.5</v>
      </c>
      <c r="AB10" s="144">
        <f t="shared" si="7"/>
        <v>0</v>
      </c>
      <c r="AC10" s="144">
        <f t="shared" si="7"/>
        <v>2.33</v>
      </c>
      <c r="AD10" s="144">
        <f t="shared" si="7"/>
        <v>0</v>
      </c>
      <c r="AE10" s="144">
        <f t="shared" si="7"/>
        <v>26.07</v>
      </c>
      <c r="AF10" s="144">
        <f t="shared" si="7"/>
        <v>24.1</v>
      </c>
      <c r="AG10" s="144">
        <f t="shared" si="7"/>
        <v>14.870000000000001</v>
      </c>
      <c r="AH10" s="144">
        <f t="shared" si="7"/>
        <v>9.9</v>
      </c>
      <c r="AI10" s="144">
        <f t="shared" si="7"/>
        <v>5.76</v>
      </c>
      <c r="AJ10" s="144">
        <f t="shared" si="7"/>
        <v>1.78</v>
      </c>
      <c r="AK10" s="144">
        <f t="shared" si="7"/>
        <v>27.16</v>
      </c>
      <c r="AL10" s="144">
        <f t="shared" si="7"/>
        <v>14.15</v>
      </c>
      <c r="AM10" s="144">
        <f t="shared" si="7"/>
        <v>40.85</v>
      </c>
      <c r="AN10" s="144">
        <f t="shared" si="7"/>
        <v>1.56</v>
      </c>
      <c r="AO10" s="144">
        <f t="shared" si="7"/>
        <v>29.6</v>
      </c>
      <c r="AP10" s="144">
        <f t="shared" si="7"/>
        <v>0</v>
      </c>
    </row>
    <row r="11" spans="1:42" ht="39" customHeight="1">
      <c r="A11" s="148" t="s">
        <v>161</v>
      </c>
      <c r="B11" s="135" t="s">
        <v>1148</v>
      </c>
      <c r="C11" s="38" t="s">
        <v>47</v>
      </c>
      <c r="D11" s="144">
        <f t="shared" si="3"/>
        <v>5436.86</v>
      </c>
      <c r="E11" s="145">
        <f t="shared" ref="E11:AP11" si="8">E23+E34+E45+E56+E67</f>
        <v>703.81</v>
      </c>
      <c r="F11" s="145">
        <f t="shared" si="8"/>
        <v>21.42</v>
      </c>
      <c r="G11" s="145">
        <f t="shared" si="8"/>
        <v>11.02</v>
      </c>
      <c r="H11" s="145">
        <f t="shared" si="8"/>
        <v>769.07999999999993</v>
      </c>
      <c r="I11" s="145">
        <f t="shared" si="8"/>
        <v>208.29000000000002</v>
      </c>
      <c r="J11" s="145">
        <f t="shared" si="8"/>
        <v>1226.0900000000001</v>
      </c>
      <c r="K11" s="145">
        <f t="shared" si="8"/>
        <v>964.8</v>
      </c>
      <c r="L11" s="145">
        <f t="shared" si="8"/>
        <v>0</v>
      </c>
      <c r="M11" s="145">
        <f t="shared" si="8"/>
        <v>43.65</v>
      </c>
      <c r="N11" s="145">
        <f t="shared" si="8"/>
        <v>68.599999999999994</v>
      </c>
      <c r="O11" s="145">
        <f t="shared" si="8"/>
        <v>30.290000000000003</v>
      </c>
      <c r="P11" s="145">
        <f t="shared" si="8"/>
        <v>115.44</v>
      </c>
      <c r="Q11" s="145">
        <f t="shared" si="8"/>
        <v>32.369999999999997</v>
      </c>
      <c r="R11" s="145">
        <f t="shared" si="8"/>
        <v>0</v>
      </c>
      <c r="S11" s="145">
        <f t="shared" si="8"/>
        <v>15.7</v>
      </c>
      <c r="T11" s="145">
        <f t="shared" si="8"/>
        <v>76.06</v>
      </c>
      <c r="U11" s="145">
        <f t="shared" si="8"/>
        <v>4</v>
      </c>
      <c r="V11" s="145">
        <f t="shared" si="8"/>
        <v>0</v>
      </c>
      <c r="W11" s="145">
        <f t="shared" si="8"/>
        <v>5.47</v>
      </c>
      <c r="X11" s="145">
        <f t="shared" si="8"/>
        <v>0</v>
      </c>
      <c r="Y11" s="145">
        <f t="shared" si="8"/>
        <v>0</v>
      </c>
      <c r="Z11" s="145">
        <f t="shared" si="8"/>
        <v>0</v>
      </c>
      <c r="AA11" s="145">
        <f t="shared" si="8"/>
        <v>0</v>
      </c>
      <c r="AB11" s="145">
        <f t="shared" si="8"/>
        <v>0</v>
      </c>
      <c r="AC11" s="145">
        <f t="shared" si="8"/>
        <v>240</v>
      </c>
      <c r="AD11" s="145">
        <f t="shared" si="8"/>
        <v>33.65</v>
      </c>
      <c r="AE11" s="145">
        <f t="shared" si="8"/>
        <v>0</v>
      </c>
      <c r="AF11" s="145">
        <f t="shared" si="8"/>
        <v>308</v>
      </c>
      <c r="AG11" s="145">
        <f t="shared" si="8"/>
        <v>60</v>
      </c>
      <c r="AH11" s="145">
        <f t="shared" si="8"/>
        <v>0</v>
      </c>
      <c r="AI11" s="145">
        <f t="shared" si="8"/>
        <v>15</v>
      </c>
      <c r="AJ11" s="145">
        <f t="shared" si="8"/>
        <v>469.86</v>
      </c>
      <c r="AK11" s="145">
        <f t="shared" si="8"/>
        <v>0</v>
      </c>
      <c r="AL11" s="145">
        <f t="shared" si="8"/>
        <v>11.2</v>
      </c>
      <c r="AM11" s="145">
        <f t="shared" si="8"/>
        <v>0</v>
      </c>
      <c r="AN11" s="145">
        <f t="shared" si="8"/>
        <v>0</v>
      </c>
      <c r="AO11" s="145">
        <f t="shared" si="8"/>
        <v>3.06</v>
      </c>
      <c r="AP11" s="145">
        <f t="shared" si="8"/>
        <v>0</v>
      </c>
    </row>
    <row r="12" spans="1:42" ht="33" customHeight="1">
      <c r="A12" s="150" t="s">
        <v>41</v>
      </c>
      <c r="B12" s="137" t="s">
        <v>1145</v>
      </c>
      <c r="C12" s="38" t="s">
        <v>47</v>
      </c>
      <c r="D12" s="146">
        <f>D24+D35+D46+D57+D68</f>
        <v>1093.25</v>
      </c>
      <c r="E12" s="146">
        <f t="shared" ref="E12:AP14" si="9">E24+E35+E46+E57+E68</f>
        <v>18.810000000000002</v>
      </c>
      <c r="F12" s="146">
        <f t="shared" si="9"/>
        <v>21.42</v>
      </c>
      <c r="G12" s="146">
        <f t="shared" si="9"/>
        <v>11.02</v>
      </c>
      <c r="H12" s="146">
        <f t="shared" si="9"/>
        <v>20.8</v>
      </c>
      <c r="I12" s="146">
        <f t="shared" si="9"/>
        <v>91.890000000000015</v>
      </c>
      <c r="J12" s="146">
        <f t="shared" si="9"/>
        <v>252.59000000000003</v>
      </c>
      <c r="K12" s="146">
        <f t="shared" si="9"/>
        <v>454.94</v>
      </c>
      <c r="L12" s="146">
        <f t="shared" si="9"/>
        <v>0</v>
      </c>
      <c r="M12" s="146">
        <f t="shared" si="9"/>
        <v>30.140000000000004</v>
      </c>
      <c r="N12" s="146">
        <f t="shared" si="9"/>
        <v>16.41</v>
      </c>
      <c r="O12" s="146">
        <f t="shared" si="9"/>
        <v>28.560000000000002</v>
      </c>
      <c r="P12" s="146">
        <f t="shared" si="9"/>
        <v>66.44</v>
      </c>
      <c r="Q12" s="146">
        <f t="shared" si="9"/>
        <v>28.27</v>
      </c>
      <c r="R12" s="146">
        <f t="shared" si="9"/>
        <v>0</v>
      </c>
      <c r="S12" s="146">
        <f t="shared" si="9"/>
        <v>1.7</v>
      </c>
      <c r="T12" s="146">
        <f t="shared" si="9"/>
        <v>35.03</v>
      </c>
      <c r="U12" s="146">
        <f t="shared" si="9"/>
        <v>0</v>
      </c>
      <c r="V12" s="146">
        <f t="shared" si="9"/>
        <v>0</v>
      </c>
      <c r="W12" s="146">
        <f t="shared" si="9"/>
        <v>0.97</v>
      </c>
      <c r="X12" s="146">
        <f t="shared" si="9"/>
        <v>0</v>
      </c>
      <c r="Y12" s="146">
        <f t="shared" si="9"/>
        <v>0</v>
      </c>
      <c r="Z12" s="146">
        <f t="shared" si="9"/>
        <v>0</v>
      </c>
      <c r="AA12" s="146">
        <f t="shared" si="9"/>
        <v>0</v>
      </c>
      <c r="AB12" s="146">
        <f t="shared" si="9"/>
        <v>0</v>
      </c>
      <c r="AC12" s="146">
        <f t="shared" si="9"/>
        <v>0</v>
      </c>
      <c r="AD12" s="146">
        <f t="shared" si="9"/>
        <v>0</v>
      </c>
      <c r="AE12" s="146">
        <f t="shared" si="9"/>
        <v>0</v>
      </c>
      <c r="AF12" s="146">
        <f t="shared" si="9"/>
        <v>0</v>
      </c>
      <c r="AG12" s="146">
        <f t="shared" si="9"/>
        <v>0</v>
      </c>
      <c r="AH12" s="146">
        <f t="shared" si="9"/>
        <v>0</v>
      </c>
      <c r="AI12" s="146">
        <f t="shared" si="9"/>
        <v>0</v>
      </c>
      <c r="AJ12" s="146">
        <f t="shared" si="9"/>
        <v>0</v>
      </c>
      <c r="AK12" s="146">
        <f t="shared" si="9"/>
        <v>0</v>
      </c>
      <c r="AL12" s="146">
        <f t="shared" si="9"/>
        <v>11.2</v>
      </c>
      <c r="AM12" s="146">
        <f t="shared" si="9"/>
        <v>0</v>
      </c>
      <c r="AN12" s="146">
        <f t="shared" si="9"/>
        <v>0</v>
      </c>
      <c r="AO12" s="146">
        <f t="shared" si="9"/>
        <v>3.06</v>
      </c>
      <c r="AP12" s="146">
        <f t="shared" si="9"/>
        <v>0</v>
      </c>
    </row>
    <row r="13" spans="1:42" ht="33" customHeight="1">
      <c r="A13" s="150" t="s">
        <v>41</v>
      </c>
      <c r="B13" s="137" t="s">
        <v>1146</v>
      </c>
      <c r="C13" s="38" t="s">
        <v>47</v>
      </c>
      <c r="D13" s="146">
        <f t="shared" ref="D13:S14" si="10">D25+D36+D47+D58+D69</f>
        <v>3440.04</v>
      </c>
      <c r="E13" s="146">
        <f t="shared" si="10"/>
        <v>685</v>
      </c>
      <c r="F13" s="146">
        <f t="shared" si="10"/>
        <v>0</v>
      </c>
      <c r="G13" s="146">
        <f t="shared" si="10"/>
        <v>0</v>
      </c>
      <c r="H13" s="146">
        <f t="shared" si="10"/>
        <v>734.28</v>
      </c>
      <c r="I13" s="146">
        <f t="shared" si="10"/>
        <v>116.4</v>
      </c>
      <c r="J13" s="146">
        <f t="shared" si="10"/>
        <v>585.5</v>
      </c>
      <c r="K13" s="146">
        <f t="shared" si="10"/>
        <v>419</v>
      </c>
      <c r="L13" s="146">
        <f t="shared" si="10"/>
        <v>0</v>
      </c>
      <c r="M13" s="146">
        <f t="shared" si="10"/>
        <v>0</v>
      </c>
      <c r="N13" s="146">
        <f t="shared" si="10"/>
        <v>0</v>
      </c>
      <c r="O13" s="146">
        <f t="shared" si="10"/>
        <v>0</v>
      </c>
      <c r="P13" s="146">
        <f t="shared" si="10"/>
        <v>0</v>
      </c>
      <c r="Q13" s="146">
        <f t="shared" si="10"/>
        <v>0</v>
      </c>
      <c r="R13" s="146">
        <f t="shared" si="10"/>
        <v>0</v>
      </c>
      <c r="S13" s="146">
        <f t="shared" si="10"/>
        <v>0</v>
      </c>
      <c r="T13" s="146">
        <f t="shared" si="9"/>
        <v>40</v>
      </c>
      <c r="U13" s="146">
        <f t="shared" si="9"/>
        <v>0</v>
      </c>
      <c r="V13" s="146">
        <f t="shared" si="9"/>
        <v>0</v>
      </c>
      <c r="W13" s="146">
        <f t="shared" si="9"/>
        <v>0</v>
      </c>
      <c r="X13" s="146">
        <f t="shared" si="9"/>
        <v>0</v>
      </c>
      <c r="Y13" s="146">
        <f t="shared" si="9"/>
        <v>0</v>
      </c>
      <c r="Z13" s="146">
        <f t="shared" si="9"/>
        <v>0</v>
      </c>
      <c r="AA13" s="146">
        <f t="shared" si="9"/>
        <v>0</v>
      </c>
      <c r="AB13" s="146">
        <f t="shared" si="9"/>
        <v>0</v>
      </c>
      <c r="AC13" s="146">
        <f t="shared" si="9"/>
        <v>240</v>
      </c>
      <c r="AD13" s="146">
        <f t="shared" si="9"/>
        <v>30</v>
      </c>
      <c r="AE13" s="146">
        <f t="shared" si="9"/>
        <v>0</v>
      </c>
      <c r="AF13" s="146">
        <f t="shared" si="9"/>
        <v>60</v>
      </c>
      <c r="AG13" s="146">
        <f t="shared" si="9"/>
        <v>60</v>
      </c>
      <c r="AH13" s="146">
        <f t="shared" si="9"/>
        <v>0</v>
      </c>
      <c r="AI13" s="146">
        <f t="shared" si="9"/>
        <v>0</v>
      </c>
      <c r="AJ13" s="146">
        <f t="shared" si="9"/>
        <v>469.86</v>
      </c>
      <c r="AK13" s="146">
        <f t="shared" si="9"/>
        <v>0</v>
      </c>
      <c r="AL13" s="146">
        <f t="shared" si="9"/>
        <v>0</v>
      </c>
      <c r="AM13" s="146">
        <f t="shared" si="9"/>
        <v>0</v>
      </c>
      <c r="AN13" s="146">
        <f t="shared" si="9"/>
        <v>0</v>
      </c>
      <c r="AO13" s="146">
        <f t="shared" si="9"/>
        <v>0</v>
      </c>
      <c r="AP13" s="146">
        <f t="shared" si="9"/>
        <v>0</v>
      </c>
    </row>
    <row r="14" spans="1:42" ht="45.75" customHeight="1">
      <c r="A14" s="150" t="s">
        <v>41</v>
      </c>
      <c r="B14" s="137" t="s">
        <v>1149</v>
      </c>
      <c r="C14" s="38" t="s">
        <v>47</v>
      </c>
      <c r="D14" s="146">
        <f t="shared" si="10"/>
        <v>903.57</v>
      </c>
      <c r="E14" s="146">
        <f t="shared" si="9"/>
        <v>0</v>
      </c>
      <c r="F14" s="146">
        <f t="shared" si="9"/>
        <v>0</v>
      </c>
      <c r="G14" s="146">
        <f t="shared" si="9"/>
        <v>0</v>
      </c>
      <c r="H14" s="146">
        <f t="shared" si="9"/>
        <v>14</v>
      </c>
      <c r="I14" s="146">
        <f t="shared" si="9"/>
        <v>0</v>
      </c>
      <c r="J14" s="146">
        <f t="shared" si="9"/>
        <v>388</v>
      </c>
      <c r="K14" s="146">
        <f t="shared" si="9"/>
        <v>90.86</v>
      </c>
      <c r="L14" s="146">
        <f t="shared" si="9"/>
        <v>0</v>
      </c>
      <c r="M14" s="146">
        <f t="shared" si="9"/>
        <v>13.51</v>
      </c>
      <c r="N14" s="146">
        <f t="shared" si="9"/>
        <v>52.19</v>
      </c>
      <c r="O14" s="146">
        <f t="shared" si="9"/>
        <v>1.73</v>
      </c>
      <c r="P14" s="146">
        <f t="shared" si="9"/>
        <v>49</v>
      </c>
      <c r="Q14" s="146">
        <f t="shared" si="9"/>
        <v>4.0999999999999996</v>
      </c>
      <c r="R14" s="146">
        <f t="shared" si="9"/>
        <v>0</v>
      </c>
      <c r="S14" s="146">
        <f t="shared" si="9"/>
        <v>14</v>
      </c>
      <c r="T14" s="146">
        <f t="shared" si="9"/>
        <v>1.03</v>
      </c>
      <c r="U14" s="146">
        <f t="shared" si="9"/>
        <v>4</v>
      </c>
      <c r="V14" s="146">
        <f t="shared" si="9"/>
        <v>0</v>
      </c>
      <c r="W14" s="146">
        <f t="shared" si="9"/>
        <v>4.5</v>
      </c>
      <c r="X14" s="146">
        <f t="shared" si="9"/>
        <v>0</v>
      </c>
      <c r="Y14" s="146">
        <f t="shared" si="9"/>
        <v>0</v>
      </c>
      <c r="Z14" s="146">
        <f t="shared" si="9"/>
        <v>0</v>
      </c>
      <c r="AA14" s="146">
        <f t="shared" si="9"/>
        <v>0</v>
      </c>
      <c r="AB14" s="146">
        <f t="shared" si="9"/>
        <v>0</v>
      </c>
      <c r="AC14" s="146">
        <f t="shared" si="9"/>
        <v>0</v>
      </c>
      <c r="AD14" s="146">
        <f t="shared" si="9"/>
        <v>3.65</v>
      </c>
      <c r="AE14" s="146">
        <f t="shared" si="9"/>
        <v>0</v>
      </c>
      <c r="AF14" s="146">
        <f t="shared" si="9"/>
        <v>248</v>
      </c>
      <c r="AG14" s="146">
        <f t="shared" si="9"/>
        <v>0</v>
      </c>
      <c r="AH14" s="146">
        <f t="shared" si="9"/>
        <v>0</v>
      </c>
      <c r="AI14" s="146">
        <f t="shared" si="9"/>
        <v>15</v>
      </c>
      <c r="AJ14" s="146">
        <f t="shared" si="9"/>
        <v>0</v>
      </c>
      <c r="AK14" s="146">
        <f t="shared" si="9"/>
        <v>0</v>
      </c>
      <c r="AL14" s="146">
        <f t="shared" si="9"/>
        <v>0</v>
      </c>
      <c r="AM14" s="146">
        <f t="shared" si="9"/>
        <v>0</v>
      </c>
      <c r="AN14" s="146">
        <f t="shared" si="9"/>
        <v>0</v>
      </c>
      <c r="AO14" s="146">
        <f t="shared" si="9"/>
        <v>0</v>
      </c>
      <c r="AP14" s="146">
        <f t="shared" si="9"/>
        <v>0</v>
      </c>
    </row>
    <row r="15" spans="1:42" ht="30.75" customHeight="1">
      <c r="A15" s="148">
        <v>2</v>
      </c>
      <c r="B15" s="135" t="s">
        <v>1150</v>
      </c>
      <c r="C15" s="38" t="s">
        <v>47</v>
      </c>
      <c r="D15" s="144">
        <f t="shared" ref="D15:AP15" si="11">D27+D38+D49+D60+D71</f>
        <v>956.44</v>
      </c>
      <c r="E15" s="144">
        <f t="shared" si="11"/>
        <v>8.6630000000000003</v>
      </c>
      <c r="F15" s="144">
        <f t="shared" si="11"/>
        <v>0</v>
      </c>
      <c r="G15" s="144">
        <f t="shared" si="11"/>
        <v>0</v>
      </c>
      <c r="H15" s="144">
        <f t="shared" si="11"/>
        <v>5.7</v>
      </c>
      <c r="I15" s="144">
        <f t="shared" si="11"/>
        <v>0</v>
      </c>
      <c r="J15" s="144">
        <f t="shared" si="11"/>
        <v>13.09</v>
      </c>
      <c r="K15" s="144">
        <f t="shared" si="11"/>
        <v>112.20000000000002</v>
      </c>
      <c r="L15" s="144">
        <f t="shared" si="11"/>
        <v>0</v>
      </c>
      <c r="M15" s="144">
        <f t="shared" si="11"/>
        <v>0</v>
      </c>
      <c r="N15" s="144">
        <f t="shared" si="11"/>
        <v>7.42</v>
      </c>
      <c r="O15" s="144">
        <f t="shared" si="11"/>
        <v>0</v>
      </c>
      <c r="P15" s="144">
        <f t="shared" si="11"/>
        <v>2.206</v>
      </c>
      <c r="Q15" s="144">
        <f t="shared" si="11"/>
        <v>0.96099999999999997</v>
      </c>
      <c r="R15" s="144">
        <f t="shared" si="11"/>
        <v>0</v>
      </c>
      <c r="S15" s="144">
        <f t="shared" si="11"/>
        <v>0</v>
      </c>
      <c r="T15" s="144">
        <f t="shared" si="11"/>
        <v>24.38</v>
      </c>
      <c r="U15" s="144">
        <f t="shared" si="11"/>
        <v>0</v>
      </c>
      <c r="V15" s="144">
        <f t="shared" si="11"/>
        <v>10.49</v>
      </c>
      <c r="W15" s="144">
        <f t="shared" si="11"/>
        <v>24.93</v>
      </c>
      <c r="X15" s="144">
        <f t="shared" si="11"/>
        <v>5.23</v>
      </c>
      <c r="Y15" s="144">
        <f t="shared" si="11"/>
        <v>94.25</v>
      </c>
      <c r="Z15" s="144">
        <f t="shared" si="11"/>
        <v>20.63</v>
      </c>
      <c r="AA15" s="144">
        <f t="shared" si="11"/>
        <v>0</v>
      </c>
      <c r="AB15" s="144">
        <f t="shared" si="11"/>
        <v>0</v>
      </c>
      <c r="AC15" s="144">
        <f t="shared" si="11"/>
        <v>0</v>
      </c>
      <c r="AD15" s="144">
        <f t="shared" si="11"/>
        <v>0</v>
      </c>
      <c r="AE15" s="144">
        <f t="shared" si="11"/>
        <v>73.25</v>
      </c>
      <c r="AF15" s="144">
        <f t="shared" si="11"/>
        <v>7.35</v>
      </c>
      <c r="AG15" s="144">
        <f t="shared" si="11"/>
        <v>234.42999999999998</v>
      </c>
      <c r="AH15" s="144">
        <f t="shared" si="11"/>
        <v>0</v>
      </c>
      <c r="AI15" s="144">
        <f t="shared" si="11"/>
        <v>2.62</v>
      </c>
      <c r="AJ15" s="144">
        <f t="shared" si="11"/>
        <v>21.61</v>
      </c>
      <c r="AK15" s="144">
        <f t="shared" si="11"/>
        <v>121.98</v>
      </c>
      <c r="AL15" s="144">
        <f t="shared" si="11"/>
        <v>0</v>
      </c>
      <c r="AM15" s="144">
        <f t="shared" si="11"/>
        <v>0</v>
      </c>
      <c r="AN15" s="144">
        <f t="shared" si="11"/>
        <v>165.05</v>
      </c>
      <c r="AO15" s="144">
        <f t="shared" si="11"/>
        <v>0</v>
      </c>
      <c r="AP15" s="144">
        <f t="shared" si="11"/>
        <v>0</v>
      </c>
    </row>
    <row r="16" spans="1:42" s="134" customFormat="1" ht="24.75" customHeight="1">
      <c r="A16" s="151" t="s">
        <v>3</v>
      </c>
      <c r="B16" s="138" t="s">
        <v>1152</v>
      </c>
      <c r="C16" s="38" t="s">
        <v>47</v>
      </c>
      <c r="D16" s="144">
        <f t="shared" ref="D16:AP16" si="12">D17+D28+D39+D50+D61</f>
        <v>11865.300000000001</v>
      </c>
      <c r="E16" s="144">
        <f t="shared" si="12"/>
        <v>1104.2930000000001</v>
      </c>
      <c r="F16" s="144">
        <f t="shared" si="12"/>
        <v>120.21</v>
      </c>
      <c r="G16" s="144">
        <f t="shared" si="12"/>
        <v>77.490000000000009</v>
      </c>
      <c r="H16" s="144">
        <f t="shared" si="12"/>
        <v>1019.39</v>
      </c>
      <c r="I16" s="144">
        <f t="shared" si="12"/>
        <v>208.29000000000002</v>
      </c>
      <c r="J16" s="143">
        <f t="shared" si="12"/>
        <v>1523.7199999999998</v>
      </c>
      <c r="K16" s="143">
        <f t="shared" si="12"/>
        <v>1221.04</v>
      </c>
      <c r="L16" s="143">
        <f t="shared" si="12"/>
        <v>0</v>
      </c>
      <c r="M16" s="144">
        <f t="shared" si="12"/>
        <v>63.930000000000007</v>
      </c>
      <c r="N16" s="144">
        <f t="shared" si="12"/>
        <v>134.41</v>
      </c>
      <c r="O16" s="144">
        <f t="shared" si="12"/>
        <v>38.24</v>
      </c>
      <c r="P16" s="144">
        <f t="shared" si="12"/>
        <v>143.73599999999999</v>
      </c>
      <c r="Q16" s="144">
        <f t="shared" si="12"/>
        <v>34.801000000000002</v>
      </c>
      <c r="R16" s="144">
        <f t="shared" si="12"/>
        <v>5.87</v>
      </c>
      <c r="S16" s="144">
        <f t="shared" si="12"/>
        <v>107.52</v>
      </c>
      <c r="T16" s="144">
        <f t="shared" si="12"/>
        <v>317.65999999999997</v>
      </c>
      <c r="U16" s="144">
        <f t="shared" si="12"/>
        <v>12.3</v>
      </c>
      <c r="V16" s="144">
        <f t="shared" si="12"/>
        <v>43.38</v>
      </c>
      <c r="W16" s="144">
        <f t="shared" si="12"/>
        <v>277.38</v>
      </c>
      <c r="X16" s="144">
        <f t="shared" si="12"/>
        <v>106.01000000000002</v>
      </c>
      <c r="Y16" s="144">
        <f t="shared" si="12"/>
        <v>164.79</v>
      </c>
      <c r="Z16" s="144">
        <f t="shared" si="12"/>
        <v>65.31</v>
      </c>
      <c r="AA16" s="144">
        <f t="shared" si="12"/>
        <v>301.64</v>
      </c>
      <c r="AB16" s="144">
        <f t="shared" si="12"/>
        <v>65.800000000000011</v>
      </c>
      <c r="AC16" s="144">
        <f t="shared" si="12"/>
        <v>274.63</v>
      </c>
      <c r="AD16" s="144">
        <f t="shared" si="12"/>
        <v>37.51</v>
      </c>
      <c r="AE16" s="144">
        <f t="shared" si="12"/>
        <v>300.83999999999997</v>
      </c>
      <c r="AF16" s="144">
        <f t="shared" si="12"/>
        <v>674.18000000000006</v>
      </c>
      <c r="AG16" s="144">
        <f t="shared" si="12"/>
        <v>853.54</v>
      </c>
      <c r="AH16" s="144">
        <f t="shared" si="12"/>
        <v>170.79</v>
      </c>
      <c r="AI16" s="144">
        <f t="shared" si="12"/>
        <v>157.44999999999999</v>
      </c>
      <c r="AJ16" s="144">
        <f t="shared" si="12"/>
        <v>624.26</v>
      </c>
      <c r="AK16" s="144">
        <f t="shared" si="12"/>
        <v>715.61000000000013</v>
      </c>
      <c r="AL16" s="144">
        <f t="shared" si="12"/>
        <v>222.66</v>
      </c>
      <c r="AM16" s="144">
        <f t="shared" si="12"/>
        <v>140.73000000000002</v>
      </c>
      <c r="AN16" s="144">
        <f t="shared" si="12"/>
        <v>334.83</v>
      </c>
      <c r="AO16" s="144">
        <f t="shared" si="12"/>
        <v>122.45000000000002</v>
      </c>
      <c r="AP16" s="144">
        <f t="shared" si="12"/>
        <v>78.61</v>
      </c>
    </row>
    <row r="17" spans="1:42" ht="25.5" customHeight="1">
      <c r="A17" s="152">
        <v>1</v>
      </c>
      <c r="B17" s="138" t="s">
        <v>74</v>
      </c>
      <c r="C17" s="38" t="s">
        <v>47</v>
      </c>
      <c r="D17" s="144">
        <f t="shared" si="3"/>
        <v>1800.07</v>
      </c>
      <c r="E17" s="145">
        <f t="shared" ref="E17:AP17" si="13">E18+E27</f>
        <v>24.36</v>
      </c>
      <c r="F17" s="145">
        <f t="shared" si="13"/>
        <v>18.059999999999999</v>
      </c>
      <c r="G17" s="145">
        <f t="shared" si="13"/>
        <v>20.54</v>
      </c>
      <c r="H17" s="145">
        <f t="shared" si="13"/>
        <v>38.28</v>
      </c>
      <c r="I17" s="145">
        <f t="shared" si="13"/>
        <v>91.890000000000015</v>
      </c>
      <c r="J17" s="145">
        <f t="shared" si="13"/>
        <v>155.87</v>
      </c>
      <c r="K17" s="145">
        <f t="shared" si="13"/>
        <v>213.42999999999998</v>
      </c>
      <c r="L17" s="145">
        <f t="shared" si="13"/>
        <v>0</v>
      </c>
      <c r="M17" s="145">
        <f t="shared" si="13"/>
        <v>16.100000000000001</v>
      </c>
      <c r="N17" s="145">
        <f t="shared" si="13"/>
        <v>25.5</v>
      </c>
      <c r="O17" s="145">
        <f t="shared" si="13"/>
        <v>0</v>
      </c>
      <c r="P17" s="145">
        <f t="shared" si="13"/>
        <v>0</v>
      </c>
      <c r="Q17" s="145">
        <f t="shared" si="13"/>
        <v>0.83</v>
      </c>
      <c r="R17" s="145">
        <f t="shared" si="13"/>
        <v>0</v>
      </c>
      <c r="S17" s="145">
        <f t="shared" si="13"/>
        <v>0</v>
      </c>
      <c r="T17" s="145">
        <f t="shared" si="13"/>
        <v>72.659999999999982</v>
      </c>
      <c r="U17" s="145">
        <f t="shared" si="13"/>
        <v>0</v>
      </c>
      <c r="V17" s="145">
        <f t="shared" si="13"/>
        <v>11.09</v>
      </c>
      <c r="W17" s="145">
        <f t="shared" si="13"/>
        <v>60.14</v>
      </c>
      <c r="X17" s="145">
        <f t="shared" si="13"/>
        <v>13.07</v>
      </c>
      <c r="Y17" s="145">
        <f t="shared" si="13"/>
        <v>104.72999999999999</v>
      </c>
      <c r="Z17" s="145">
        <f t="shared" si="13"/>
        <v>35.019999999999996</v>
      </c>
      <c r="AA17" s="145">
        <f t="shared" si="13"/>
        <v>76.19</v>
      </c>
      <c r="AB17" s="145">
        <f t="shared" si="13"/>
        <v>43.010000000000005</v>
      </c>
      <c r="AC17" s="145">
        <f t="shared" si="13"/>
        <v>23.45</v>
      </c>
      <c r="AD17" s="145">
        <f t="shared" si="13"/>
        <v>6.89</v>
      </c>
      <c r="AE17" s="145">
        <f t="shared" si="13"/>
        <v>22.080000000000002</v>
      </c>
      <c r="AF17" s="145">
        <f t="shared" si="13"/>
        <v>32.450000000000003</v>
      </c>
      <c r="AG17" s="145">
        <f t="shared" si="13"/>
        <v>215.76999999999998</v>
      </c>
      <c r="AH17" s="145">
        <f t="shared" si="13"/>
        <v>37.96</v>
      </c>
      <c r="AI17" s="145">
        <f t="shared" si="13"/>
        <v>17.77</v>
      </c>
      <c r="AJ17" s="145">
        <f t="shared" si="13"/>
        <v>51.94</v>
      </c>
      <c r="AK17" s="145">
        <f t="shared" si="13"/>
        <v>275.45</v>
      </c>
      <c r="AL17" s="145">
        <f t="shared" si="13"/>
        <v>61.83</v>
      </c>
      <c r="AM17" s="145">
        <f t="shared" si="13"/>
        <v>22.62</v>
      </c>
      <c r="AN17" s="145">
        <f t="shared" si="13"/>
        <v>0</v>
      </c>
      <c r="AO17" s="145">
        <f t="shared" si="13"/>
        <v>0</v>
      </c>
      <c r="AP17" s="145">
        <f t="shared" si="13"/>
        <v>11.09</v>
      </c>
    </row>
    <row r="18" spans="1:42" ht="25.5" customHeight="1">
      <c r="A18" s="152" t="s">
        <v>156</v>
      </c>
      <c r="B18" s="139" t="s">
        <v>1153</v>
      </c>
      <c r="C18" s="38" t="s">
        <v>47</v>
      </c>
      <c r="D18" s="144">
        <f>D19+D23</f>
        <v>1513.7199999999998</v>
      </c>
      <c r="E18" s="144">
        <f t="shared" ref="E18:AP18" si="14">E19+E23</f>
        <v>24.36</v>
      </c>
      <c r="F18" s="144">
        <f t="shared" si="14"/>
        <v>18.059999999999999</v>
      </c>
      <c r="G18" s="144">
        <f t="shared" si="14"/>
        <v>20.54</v>
      </c>
      <c r="H18" s="144">
        <f t="shared" si="14"/>
        <v>38.28</v>
      </c>
      <c r="I18" s="144">
        <f t="shared" si="14"/>
        <v>91.890000000000015</v>
      </c>
      <c r="J18" s="144">
        <f t="shared" si="14"/>
        <v>148.87</v>
      </c>
      <c r="K18" s="144">
        <f t="shared" si="14"/>
        <v>193.82999999999998</v>
      </c>
      <c r="L18" s="144">
        <f t="shared" si="14"/>
        <v>0</v>
      </c>
      <c r="M18" s="144">
        <f t="shared" si="14"/>
        <v>16.100000000000001</v>
      </c>
      <c r="N18" s="144">
        <f t="shared" si="14"/>
        <v>25.5</v>
      </c>
      <c r="O18" s="144">
        <f t="shared" si="14"/>
        <v>0</v>
      </c>
      <c r="P18" s="144">
        <f t="shared" si="14"/>
        <v>0</v>
      </c>
      <c r="Q18" s="144">
        <f t="shared" si="14"/>
        <v>0.83</v>
      </c>
      <c r="R18" s="144">
        <f t="shared" si="14"/>
        <v>0</v>
      </c>
      <c r="S18" s="144">
        <f t="shared" si="14"/>
        <v>0</v>
      </c>
      <c r="T18" s="144">
        <f t="shared" si="14"/>
        <v>72.659999999999982</v>
      </c>
      <c r="U18" s="144">
        <f t="shared" si="14"/>
        <v>0</v>
      </c>
      <c r="V18" s="144">
        <f t="shared" si="14"/>
        <v>0.6</v>
      </c>
      <c r="W18" s="144">
        <f t="shared" si="14"/>
        <v>35.36</v>
      </c>
      <c r="X18" s="144">
        <f t="shared" si="14"/>
        <v>13.07</v>
      </c>
      <c r="Y18" s="144">
        <f t="shared" si="14"/>
        <v>48.51</v>
      </c>
      <c r="Z18" s="144">
        <f t="shared" si="14"/>
        <v>14.389999999999997</v>
      </c>
      <c r="AA18" s="144">
        <f t="shared" si="14"/>
        <v>76.19</v>
      </c>
      <c r="AB18" s="144">
        <f t="shared" si="14"/>
        <v>43.010000000000005</v>
      </c>
      <c r="AC18" s="144">
        <f t="shared" si="14"/>
        <v>23.45</v>
      </c>
      <c r="AD18" s="144">
        <f t="shared" si="14"/>
        <v>6.89</v>
      </c>
      <c r="AE18" s="144">
        <f t="shared" si="14"/>
        <v>9.8000000000000007</v>
      </c>
      <c r="AF18" s="144">
        <f t="shared" si="14"/>
        <v>32.450000000000003</v>
      </c>
      <c r="AG18" s="144">
        <f t="shared" si="14"/>
        <v>129.54999999999998</v>
      </c>
      <c r="AH18" s="144">
        <f t="shared" si="14"/>
        <v>37.96</v>
      </c>
      <c r="AI18" s="144">
        <f t="shared" si="14"/>
        <v>17.77</v>
      </c>
      <c r="AJ18" s="144">
        <f t="shared" si="14"/>
        <v>51.94</v>
      </c>
      <c r="AK18" s="144">
        <f t="shared" si="14"/>
        <v>226.32</v>
      </c>
      <c r="AL18" s="144">
        <f t="shared" si="14"/>
        <v>61.83</v>
      </c>
      <c r="AM18" s="144">
        <f t="shared" si="14"/>
        <v>22.62</v>
      </c>
      <c r="AN18" s="144">
        <f t="shared" si="14"/>
        <v>0</v>
      </c>
      <c r="AO18" s="144">
        <f t="shared" si="14"/>
        <v>0</v>
      </c>
      <c r="AP18" s="144">
        <f t="shared" si="14"/>
        <v>11.09</v>
      </c>
    </row>
    <row r="19" spans="1:42" ht="34.5" customHeight="1">
      <c r="A19" s="155" t="s">
        <v>41</v>
      </c>
      <c r="B19" s="137" t="s">
        <v>1144</v>
      </c>
      <c r="C19" s="38" t="s">
        <v>47</v>
      </c>
      <c r="D19" s="146">
        <f t="shared" si="3"/>
        <v>1122.4399999999998</v>
      </c>
      <c r="E19" s="145">
        <f>E20+E21+E22</f>
        <v>24.36</v>
      </c>
      <c r="F19" s="145">
        <f t="shared" ref="F19:AP19" si="15">F20+F21+F22</f>
        <v>18.059999999999999</v>
      </c>
      <c r="G19" s="145">
        <f t="shared" si="15"/>
        <v>20.54</v>
      </c>
      <c r="H19" s="145">
        <f t="shared" si="15"/>
        <v>38.28</v>
      </c>
      <c r="I19" s="145">
        <f t="shared" si="15"/>
        <v>0</v>
      </c>
      <c r="J19" s="145">
        <f t="shared" si="15"/>
        <v>18.29</v>
      </c>
      <c r="K19" s="145">
        <f t="shared" si="15"/>
        <v>81.059999999999988</v>
      </c>
      <c r="L19" s="145">
        <f t="shared" si="15"/>
        <v>0</v>
      </c>
      <c r="M19" s="145">
        <f t="shared" si="15"/>
        <v>7.59</v>
      </c>
      <c r="N19" s="145">
        <f t="shared" si="15"/>
        <v>23</v>
      </c>
      <c r="O19" s="145">
        <f t="shared" si="15"/>
        <v>0</v>
      </c>
      <c r="P19" s="145">
        <f t="shared" si="15"/>
        <v>0</v>
      </c>
      <c r="Q19" s="145">
        <f t="shared" si="15"/>
        <v>0.83</v>
      </c>
      <c r="R19" s="145">
        <f t="shared" si="15"/>
        <v>0</v>
      </c>
      <c r="S19" s="145">
        <f t="shared" si="15"/>
        <v>0</v>
      </c>
      <c r="T19" s="145">
        <f t="shared" si="15"/>
        <v>72.659999999999982</v>
      </c>
      <c r="U19" s="145">
        <f t="shared" si="15"/>
        <v>0</v>
      </c>
      <c r="V19" s="145">
        <f t="shared" si="15"/>
        <v>0.6</v>
      </c>
      <c r="W19" s="145">
        <f t="shared" si="15"/>
        <v>35.36</v>
      </c>
      <c r="X19" s="145">
        <f t="shared" si="15"/>
        <v>13.07</v>
      </c>
      <c r="Y19" s="145">
        <f t="shared" si="15"/>
        <v>48.51</v>
      </c>
      <c r="Z19" s="145">
        <f t="shared" si="15"/>
        <v>14.389999999999997</v>
      </c>
      <c r="AA19" s="145">
        <f t="shared" si="15"/>
        <v>76.19</v>
      </c>
      <c r="AB19" s="145">
        <f t="shared" si="15"/>
        <v>43.010000000000005</v>
      </c>
      <c r="AC19" s="145">
        <f t="shared" si="15"/>
        <v>23.45</v>
      </c>
      <c r="AD19" s="145">
        <f t="shared" si="15"/>
        <v>3.86</v>
      </c>
      <c r="AE19" s="145">
        <f t="shared" si="15"/>
        <v>9.8000000000000007</v>
      </c>
      <c r="AF19" s="145">
        <f t="shared" si="15"/>
        <v>32.450000000000003</v>
      </c>
      <c r="AG19" s="145">
        <f t="shared" si="15"/>
        <v>129.54999999999998</v>
      </c>
      <c r="AH19" s="145">
        <f t="shared" si="15"/>
        <v>37.96</v>
      </c>
      <c r="AI19" s="145">
        <f t="shared" si="15"/>
        <v>17.77</v>
      </c>
      <c r="AJ19" s="145">
        <f t="shared" si="15"/>
        <v>9.94</v>
      </c>
      <c r="AK19" s="145">
        <f t="shared" si="15"/>
        <v>226.32</v>
      </c>
      <c r="AL19" s="145">
        <f t="shared" si="15"/>
        <v>61.83</v>
      </c>
      <c r="AM19" s="145">
        <f t="shared" si="15"/>
        <v>22.62</v>
      </c>
      <c r="AN19" s="145">
        <f t="shared" si="15"/>
        <v>0</v>
      </c>
      <c r="AO19" s="145">
        <f t="shared" si="15"/>
        <v>0</v>
      </c>
      <c r="AP19" s="145">
        <f t="shared" si="15"/>
        <v>11.09</v>
      </c>
    </row>
    <row r="20" spans="1:42" ht="37.5" customHeight="1">
      <c r="A20" s="150" t="s">
        <v>71</v>
      </c>
      <c r="B20" s="137" t="s">
        <v>1145</v>
      </c>
      <c r="C20" s="38" t="s">
        <v>47</v>
      </c>
      <c r="D20" s="156">
        <v>1070.9199999999998</v>
      </c>
      <c r="E20" s="39">
        <v>24.36</v>
      </c>
      <c r="F20" s="39">
        <v>18.059999999999999</v>
      </c>
      <c r="G20" s="39">
        <v>20.54</v>
      </c>
      <c r="H20" s="39">
        <v>38.28</v>
      </c>
      <c r="I20" s="39">
        <v>0</v>
      </c>
      <c r="J20" s="39">
        <v>18.29</v>
      </c>
      <c r="K20" s="39">
        <v>77.959999999999994</v>
      </c>
      <c r="L20" s="39">
        <v>0</v>
      </c>
      <c r="M20" s="39">
        <v>0</v>
      </c>
      <c r="N20" s="39">
        <v>0</v>
      </c>
      <c r="O20" s="39">
        <v>0</v>
      </c>
      <c r="P20" s="39">
        <v>0</v>
      </c>
      <c r="Q20" s="39">
        <v>0</v>
      </c>
      <c r="R20" s="39">
        <v>0</v>
      </c>
      <c r="S20" s="39">
        <v>0</v>
      </c>
      <c r="T20" s="39">
        <v>69.859999999999985</v>
      </c>
      <c r="U20" s="39">
        <v>0</v>
      </c>
      <c r="V20" s="39">
        <v>0</v>
      </c>
      <c r="W20" s="39">
        <v>23.86</v>
      </c>
      <c r="X20" s="39">
        <v>13.07</v>
      </c>
      <c r="Y20" s="39">
        <v>48.51</v>
      </c>
      <c r="Z20" s="39">
        <v>14.389999999999997</v>
      </c>
      <c r="AA20" s="39">
        <v>76.19</v>
      </c>
      <c r="AB20" s="39">
        <v>43.010000000000005</v>
      </c>
      <c r="AC20" s="39">
        <v>23.45</v>
      </c>
      <c r="AD20" s="39">
        <v>3.86</v>
      </c>
      <c r="AE20" s="39">
        <v>7.7</v>
      </c>
      <c r="AF20" s="39">
        <v>32.450000000000003</v>
      </c>
      <c r="AG20" s="39">
        <v>129.54999999999998</v>
      </c>
      <c r="AH20" s="39">
        <v>37.96</v>
      </c>
      <c r="AI20" s="39">
        <v>17.77</v>
      </c>
      <c r="AJ20" s="39">
        <v>9.94</v>
      </c>
      <c r="AK20" s="39">
        <v>226.32</v>
      </c>
      <c r="AL20" s="39">
        <v>61.83</v>
      </c>
      <c r="AM20" s="39">
        <v>22.62</v>
      </c>
      <c r="AN20" s="39">
        <v>0</v>
      </c>
      <c r="AO20" s="39">
        <v>0</v>
      </c>
      <c r="AP20" s="39">
        <v>11.09</v>
      </c>
    </row>
    <row r="21" spans="1:42" ht="36.75" customHeight="1">
      <c r="A21" s="150" t="s">
        <v>71</v>
      </c>
      <c r="B21" s="137" t="s">
        <v>1146</v>
      </c>
      <c r="C21" s="38" t="s">
        <v>47</v>
      </c>
      <c r="D21" s="146">
        <f t="shared" si="3"/>
        <v>0</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row>
    <row r="22" spans="1:42" ht="53.25" customHeight="1">
      <c r="A22" s="150" t="s">
        <v>71</v>
      </c>
      <c r="B22" s="137" t="s">
        <v>1149</v>
      </c>
      <c r="C22" s="38" t="s">
        <v>47</v>
      </c>
      <c r="D22" s="146">
        <f t="shared" si="3"/>
        <v>51.519999999999996</v>
      </c>
      <c r="E22" s="145"/>
      <c r="F22" s="145"/>
      <c r="G22" s="145"/>
      <c r="H22" s="145"/>
      <c r="I22" s="145"/>
      <c r="J22" s="145"/>
      <c r="K22" s="39">
        <v>3.1</v>
      </c>
      <c r="L22" s="145"/>
      <c r="M22" s="39">
        <v>7.59</v>
      </c>
      <c r="N22" s="39">
        <v>23</v>
      </c>
      <c r="O22" s="39">
        <v>0</v>
      </c>
      <c r="P22" s="39">
        <v>0</v>
      </c>
      <c r="Q22" s="39">
        <v>0.83</v>
      </c>
      <c r="R22" s="39">
        <v>0</v>
      </c>
      <c r="S22" s="145"/>
      <c r="T22" s="145">
        <v>2.8</v>
      </c>
      <c r="U22" s="145"/>
      <c r="V22" s="145">
        <v>0.6</v>
      </c>
      <c r="W22" s="145">
        <v>11.5</v>
      </c>
      <c r="X22" s="145"/>
      <c r="Y22" s="145"/>
      <c r="Z22" s="145"/>
      <c r="AA22" s="145"/>
      <c r="AB22" s="145"/>
      <c r="AC22" s="145"/>
      <c r="AD22" s="145"/>
      <c r="AE22" s="39">
        <v>2.1</v>
      </c>
      <c r="AF22" s="145"/>
      <c r="AG22" s="145"/>
      <c r="AH22" s="145"/>
      <c r="AI22" s="145"/>
      <c r="AJ22" s="145"/>
      <c r="AK22" s="145"/>
      <c r="AL22" s="145"/>
      <c r="AM22" s="145"/>
      <c r="AN22" s="145"/>
      <c r="AO22" s="145"/>
      <c r="AP22" s="145"/>
    </row>
    <row r="23" spans="1:42" ht="36.75" customHeight="1">
      <c r="A23" s="155" t="s">
        <v>41</v>
      </c>
      <c r="B23" s="137" t="s">
        <v>1154</v>
      </c>
      <c r="C23" s="38" t="s">
        <v>47</v>
      </c>
      <c r="D23" s="146">
        <f>SUM(D24:D26)</f>
        <v>391.28000000000003</v>
      </c>
      <c r="E23" s="146">
        <f t="shared" ref="E23:AP23" si="16">SUM(E24:E26)</f>
        <v>0</v>
      </c>
      <c r="F23" s="146">
        <f t="shared" si="16"/>
        <v>0</v>
      </c>
      <c r="G23" s="146">
        <f t="shared" si="16"/>
        <v>0</v>
      </c>
      <c r="H23" s="146">
        <f t="shared" si="16"/>
        <v>0</v>
      </c>
      <c r="I23" s="146">
        <f t="shared" si="16"/>
        <v>91.890000000000015</v>
      </c>
      <c r="J23" s="146">
        <f t="shared" si="16"/>
        <v>130.58000000000001</v>
      </c>
      <c r="K23" s="146">
        <f t="shared" si="16"/>
        <v>112.77000000000001</v>
      </c>
      <c r="L23" s="146">
        <f t="shared" si="16"/>
        <v>0</v>
      </c>
      <c r="M23" s="146">
        <f t="shared" si="16"/>
        <v>8.51</v>
      </c>
      <c r="N23" s="146">
        <f t="shared" si="16"/>
        <v>2.5</v>
      </c>
      <c r="O23" s="146">
        <f t="shared" si="16"/>
        <v>0</v>
      </c>
      <c r="P23" s="146">
        <f t="shared" si="16"/>
        <v>0</v>
      </c>
      <c r="Q23" s="146">
        <f t="shared" si="16"/>
        <v>0</v>
      </c>
      <c r="R23" s="146">
        <f t="shared" si="16"/>
        <v>0</v>
      </c>
      <c r="S23" s="146">
        <f t="shared" si="16"/>
        <v>0</v>
      </c>
      <c r="T23" s="146">
        <f t="shared" si="16"/>
        <v>0</v>
      </c>
      <c r="U23" s="146">
        <f t="shared" si="16"/>
        <v>0</v>
      </c>
      <c r="V23" s="146">
        <f t="shared" si="16"/>
        <v>0</v>
      </c>
      <c r="W23" s="146">
        <f t="shared" si="16"/>
        <v>0</v>
      </c>
      <c r="X23" s="146">
        <f t="shared" si="16"/>
        <v>0</v>
      </c>
      <c r="Y23" s="146">
        <f t="shared" si="16"/>
        <v>0</v>
      </c>
      <c r="Z23" s="146">
        <f t="shared" si="16"/>
        <v>0</v>
      </c>
      <c r="AA23" s="146">
        <f t="shared" si="16"/>
        <v>0</v>
      </c>
      <c r="AB23" s="146">
        <f t="shared" si="16"/>
        <v>0</v>
      </c>
      <c r="AC23" s="146">
        <f t="shared" si="16"/>
        <v>0</v>
      </c>
      <c r="AD23" s="146">
        <f t="shared" si="16"/>
        <v>3.03</v>
      </c>
      <c r="AE23" s="146">
        <f t="shared" si="16"/>
        <v>0</v>
      </c>
      <c r="AF23" s="146">
        <f t="shared" si="16"/>
        <v>0</v>
      </c>
      <c r="AG23" s="146">
        <f t="shared" si="16"/>
        <v>0</v>
      </c>
      <c r="AH23" s="146">
        <f t="shared" si="16"/>
        <v>0</v>
      </c>
      <c r="AI23" s="146">
        <f t="shared" si="16"/>
        <v>0</v>
      </c>
      <c r="AJ23" s="146">
        <f t="shared" si="16"/>
        <v>42</v>
      </c>
      <c r="AK23" s="146">
        <f t="shared" si="16"/>
        <v>0</v>
      </c>
      <c r="AL23" s="146">
        <f t="shared" si="16"/>
        <v>0</v>
      </c>
      <c r="AM23" s="146">
        <f t="shared" si="16"/>
        <v>0</v>
      </c>
      <c r="AN23" s="146">
        <f t="shared" si="16"/>
        <v>0</v>
      </c>
      <c r="AO23" s="146">
        <f t="shared" si="16"/>
        <v>0</v>
      </c>
      <c r="AP23" s="146">
        <f t="shared" si="16"/>
        <v>0</v>
      </c>
    </row>
    <row r="24" spans="1:42" ht="35.25" customHeight="1">
      <c r="A24" s="150" t="s">
        <v>71</v>
      </c>
      <c r="B24" s="137" t="s">
        <v>1145</v>
      </c>
      <c r="C24" s="38" t="s">
        <v>47</v>
      </c>
      <c r="D24" s="156">
        <f>SUM(E24:AP24)</f>
        <v>335.24</v>
      </c>
      <c r="E24" s="39">
        <v>0</v>
      </c>
      <c r="F24" s="39">
        <v>0</v>
      </c>
      <c r="G24" s="39">
        <v>0</v>
      </c>
      <c r="H24" s="39">
        <v>0</v>
      </c>
      <c r="I24" s="39">
        <v>91.890000000000015</v>
      </c>
      <c r="J24" s="39">
        <v>130.58000000000001</v>
      </c>
      <c r="K24" s="39">
        <v>112.77000000000001</v>
      </c>
      <c r="L24" s="39">
        <v>0</v>
      </c>
      <c r="M24" s="39">
        <v>0</v>
      </c>
      <c r="N24" s="39">
        <v>0</v>
      </c>
      <c r="O24" s="39">
        <v>0</v>
      </c>
      <c r="P24" s="39">
        <v>0</v>
      </c>
      <c r="Q24" s="39">
        <v>0</v>
      </c>
      <c r="R24" s="39">
        <v>0</v>
      </c>
      <c r="S24" s="39">
        <v>0</v>
      </c>
      <c r="T24" s="39">
        <v>0</v>
      </c>
      <c r="U24" s="39">
        <v>0</v>
      </c>
      <c r="V24" s="39">
        <v>0</v>
      </c>
      <c r="W24" s="39">
        <v>0</v>
      </c>
      <c r="X24" s="39">
        <v>0</v>
      </c>
      <c r="Y24" s="39">
        <v>0</v>
      </c>
      <c r="Z24" s="39">
        <v>0</v>
      </c>
      <c r="AA24" s="39">
        <v>0</v>
      </c>
      <c r="AB24" s="39">
        <v>0</v>
      </c>
      <c r="AC24" s="39">
        <v>0</v>
      </c>
      <c r="AD24" s="39">
        <v>0</v>
      </c>
      <c r="AE24" s="39">
        <v>0</v>
      </c>
      <c r="AF24" s="39">
        <v>0</v>
      </c>
      <c r="AG24" s="39">
        <v>0</v>
      </c>
      <c r="AH24" s="39">
        <v>0</v>
      </c>
      <c r="AI24" s="39">
        <v>0</v>
      </c>
      <c r="AJ24" s="39">
        <v>0</v>
      </c>
      <c r="AK24" s="39">
        <v>0</v>
      </c>
      <c r="AL24" s="39">
        <v>0</v>
      </c>
      <c r="AM24" s="39">
        <v>0</v>
      </c>
      <c r="AN24" s="39">
        <v>0</v>
      </c>
      <c r="AO24" s="39">
        <v>0</v>
      </c>
      <c r="AP24" s="39">
        <v>0</v>
      </c>
    </row>
    <row r="25" spans="1:42" ht="33" customHeight="1">
      <c r="A25" s="150" t="s">
        <v>71</v>
      </c>
      <c r="B25" s="137" t="s">
        <v>1146</v>
      </c>
      <c r="C25" s="38" t="s">
        <v>47</v>
      </c>
      <c r="D25" s="156">
        <v>42</v>
      </c>
      <c r="E25" s="146">
        <v>0</v>
      </c>
      <c r="F25" s="146">
        <v>0</v>
      </c>
      <c r="G25" s="146">
        <v>0</v>
      </c>
      <c r="H25" s="146">
        <v>0</v>
      </c>
      <c r="I25" s="146">
        <v>0</v>
      </c>
      <c r="J25" s="146">
        <v>0</v>
      </c>
      <c r="K25" s="146">
        <v>0</v>
      </c>
      <c r="L25" s="146">
        <v>0</v>
      </c>
      <c r="M25" s="146">
        <v>0</v>
      </c>
      <c r="N25" s="146">
        <v>0</v>
      </c>
      <c r="O25" s="146">
        <v>0</v>
      </c>
      <c r="P25" s="146">
        <v>0</v>
      </c>
      <c r="Q25" s="146">
        <v>0</v>
      </c>
      <c r="R25" s="146">
        <v>0</v>
      </c>
      <c r="S25" s="146">
        <v>0</v>
      </c>
      <c r="T25" s="146">
        <v>0</v>
      </c>
      <c r="U25" s="146">
        <v>0</v>
      </c>
      <c r="V25" s="146">
        <v>0</v>
      </c>
      <c r="W25" s="146">
        <v>0</v>
      </c>
      <c r="X25" s="146">
        <v>0</v>
      </c>
      <c r="Y25" s="146">
        <v>0</v>
      </c>
      <c r="Z25" s="146">
        <v>0</v>
      </c>
      <c r="AA25" s="146">
        <v>0</v>
      </c>
      <c r="AB25" s="146">
        <v>0</v>
      </c>
      <c r="AC25" s="146">
        <v>0</v>
      </c>
      <c r="AD25" s="146">
        <v>0</v>
      </c>
      <c r="AE25" s="146">
        <v>0</v>
      </c>
      <c r="AF25" s="146">
        <v>0</v>
      </c>
      <c r="AG25" s="146">
        <v>0</v>
      </c>
      <c r="AH25" s="146">
        <v>0</v>
      </c>
      <c r="AI25" s="146">
        <v>0</v>
      </c>
      <c r="AJ25" s="146">
        <v>42</v>
      </c>
      <c r="AK25" s="146">
        <v>0</v>
      </c>
      <c r="AL25" s="146">
        <v>0</v>
      </c>
      <c r="AM25" s="146">
        <v>0</v>
      </c>
      <c r="AN25" s="146">
        <v>0</v>
      </c>
      <c r="AO25" s="146">
        <v>0</v>
      </c>
      <c r="AP25" s="146">
        <v>0</v>
      </c>
    </row>
    <row r="26" spans="1:42" ht="53.25" customHeight="1">
      <c r="A26" s="150" t="s">
        <v>71</v>
      </c>
      <c r="B26" s="137" t="s">
        <v>1149</v>
      </c>
      <c r="C26" s="38" t="s">
        <v>47</v>
      </c>
      <c r="D26" s="146">
        <f t="shared" si="3"/>
        <v>14.04</v>
      </c>
      <c r="E26" s="145"/>
      <c r="F26" s="145"/>
      <c r="G26" s="145"/>
      <c r="H26" s="145"/>
      <c r="I26" s="145"/>
      <c r="J26" s="145"/>
      <c r="K26" s="145"/>
      <c r="L26" s="145"/>
      <c r="M26" s="39">
        <v>8.51</v>
      </c>
      <c r="N26" s="39">
        <v>2.5</v>
      </c>
      <c r="O26" s="39">
        <v>0</v>
      </c>
      <c r="P26" s="39">
        <v>0</v>
      </c>
      <c r="Q26" s="39">
        <v>0</v>
      </c>
      <c r="R26" s="39">
        <v>0</v>
      </c>
      <c r="S26" s="145"/>
      <c r="T26" s="145"/>
      <c r="U26" s="145"/>
      <c r="V26" s="145"/>
      <c r="W26" s="145"/>
      <c r="X26" s="145"/>
      <c r="Y26" s="145"/>
      <c r="Z26" s="145"/>
      <c r="AA26" s="145"/>
      <c r="AB26" s="145"/>
      <c r="AC26" s="145"/>
      <c r="AD26" s="39">
        <v>3.03</v>
      </c>
      <c r="AE26" s="145"/>
      <c r="AF26" s="145"/>
      <c r="AG26" s="145"/>
      <c r="AH26" s="145"/>
      <c r="AI26" s="145"/>
      <c r="AJ26" s="145"/>
      <c r="AK26" s="145"/>
      <c r="AL26" s="145"/>
      <c r="AM26" s="145"/>
      <c r="AN26" s="145"/>
      <c r="AO26" s="145"/>
      <c r="AP26" s="145"/>
    </row>
    <row r="27" spans="1:42" ht="42.75" customHeight="1">
      <c r="A27" s="152" t="s">
        <v>161</v>
      </c>
      <c r="B27" s="139" t="s">
        <v>1150</v>
      </c>
      <c r="C27" s="38" t="s">
        <v>47</v>
      </c>
      <c r="D27" s="144">
        <v>286.35000000000002</v>
      </c>
      <c r="E27" s="145">
        <v>0</v>
      </c>
      <c r="F27" s="145">
        <v>0</v>
      </c>
      <c r="G27" s="145">
        <v>0</v>
      </c>
      <c r="H27" s="145">
        <v>0</v>
      </c>
      <c r="I27" s="145">
        <v>0</v>
      </c>
      <c r="J27" s="145">
        <v>7</v>
      </c>
      <c r="K27" s="145">
        <v>19.600000000000001</v>
      </c>
      <c r="L27" s="145">
        <v>0</v>
      </c>
      <c r="M27" s="145">
        <v>0</v>
      </c>
      <c r="N27" s="145">
        <v>0</v>
      </c>
      <c r="O27" s="145">
        <v>0</v>
      </c>
      <c r="P27" s="145">
        <v>0</v>
      </c>
      <c r="Q27" s="145">
        <v>0</v>
      </c>
      <c r="R27" s="145">
        <v>0</v>
      </c>
      <c r="S27" s="145">
        <v>0</v>
      </c>
      <c r="T27" s="145">
        <v>0</v>
      </c>
      <c r="U27" s="145">
        <v>0</v>
      </c>
      <c r="V27" s="145">
        <v>10.49</v>
      </c>
      <c r="W27" s="145">
        <v>24.78</v>
      </c>
      <c r="X27" s="145">
        <v>0</v>
      </c>
      <c r="Y27" s="145">
        <v>56.22</v>
      </c>
      <c r="Z27" s="145">
        <v>20.63</v>
      </c>
      <c r="AA27" s="145">
        <v>0</v>
      </c>
      <c r="AB27" s="145">
        <v>0</v>
      </c>
      <c r="AC27" s="145">
        <v>0</v>
      </c>
      <c r="AD27" s="145">
        <v>0</v>
      </c>
      <c r="AE27" s="145">
        <v>12.280000000000001</v>
      </c>
      <c r="AF27" s="145">
        <v>0</v>
      </c>
      <c r="AG27" s="145">
        <v>86.22</v>
      </c>
      <c r="AH27" s="145">
        <v>0</v>
      </c>
      <c r="AI27" s="145">
        <v>0</v>
      </c>
      <c r="AJ27" s="145">
        <v>0</v>
      </c>
      <c r="AK27" s="145">
        <v>49.13</v>
      </c>
      <c r="AL27" s="145">
        <v>0</v>
      </c>
      <c r="AM27" s="145">
        <v>0</v>
      </c>
      <c r="AN27" s="145">
        <v>0</v>
      </c>
      <c r="AO27" s="145">
        <v>0</v>
      </c>
      <c r="AP27" s="145">
        <v>0</v>
      </c>
    </row>
    <row r="28" spans="1:42" ht="33" customHeight="1">
      <c r="A28" s="152">
        <v>2</v>
      </c>
      <c r="B28" s="138" t="s">
        <v>73</v>
      </c>
      <c r="C28" s="38" t="s">
        <v>47</v>
      </c>
      <c r="D28" s="144">
        <f t="shared" ref="D28:AP28" si="17">D29+D38</f>
        <v>2522.56</v>
      </c>
      <c r="E28" s="144">
        <f t="shared" si="17"/>
        <v>41.36</v>
      </c>
      <c r="F28" s="144">
        <f t="shared" si="17"/>
        <v>20.759999999999998</v>
      </c>
      <c r="G28" s="144">
        <f t="shared" si="17"/>
        <v>23.14</v>
      </c>
      <c r="H28" s="144">
        <f t="shared" si="17"/>
        <v>13.38</v>
      </c>
      <c r="I28" s="144">
        <f t="shared" si="17"/>
        <v>0</v>
      </c>
      <c r="J28" s="144">
        <f t="shared" si="17"/>
        <v>124.02000000000001</v>
      </c>
      <c r="K28" s="144">
        <f t="shared" si="17"/>
        <v>472.35999999999996</v>
      </c>
      <c r="L28" s="144">
        <f t="shared" si="17"/>
        <v>0</v>
      </c>
      <c r="M28" s="144">
        <f t="shared" si="17"/>
        <v>21.16</v>
      </c>
      <c r="N28" s="144">
        <f t="shared" si="17"/>
        <v>46.55</v>
      </c>
      <c r="O28" s="144">
        <f t="shared" si="17"/>
        <v>25.450000000000003</v>
      </c>
      <c r="P28" s="144">
        <f t="shared" si="17"/>
        <v>56.21</v>
      </c>
      <c r="Q28" s="144">
        <f t="shared" si="17"/>
        <v>17.96</v>
      </c>
      <c r="R28" s="144">
        <f t="shared" si="17"/>
        <v>0</v>
      </c>
      <c r="S28" s="144">
        <f t="shared" si="17"/>
        <v>23.48</v>
      </c>
      <c r="T28" s="144">
        <f t="shared" si="17"/>
        <v>105.08</v>
      </c>
      <c r="U28" s="144">
        <f t="shared" si="17"/>
        <v>0</v>
      </c>
      <c r="V28" s="144">
        <f t="shared" si="17"/>
        <v>31</v>
      </c>
      <c r="W28" s="144">
        <f t="shared" si="17"/>
        <v>104.85999999999999</v>
      </c>
      <c r="X28" s="144">
        <f t="shared" si="17"/>
        <v>0.69</v>
      </c>
      <c r="Y28" s="144">
        <f t="shared" si="17"/>
        <v>38.03</v>
      </c>
      <c r="Z28" s="144">
        <f t="shared" si="17"/>
        <v>3.69</v>
      </c>
      <c r="AA28" s="144">
        <f t="shared" si="17"/>
        <v>150.37</v>
      </c>
      <c r="AB28" s="144">
        <f t="shared" si="17"/>
        <v>13.579999999999998</v>
      </c>
      <c r="AC28" s="144">
        <f t="shared" si="17"/>
        <v>8.8500000000000014</v>
      </c>
      <c r="AD28" s="144">
        <f t="shared" si="17"/>
        <v>0.62</v>
      </c>
      <c r="AE28" s="144">
        <f t="shared" si="17"/>
        <v>112.83000000000001</v>
      </c>
      <c r="AF28" s="144">
        <f t="shared" si="17"/>
        <v>196.48999999999998</v>
      </c>
      <c r="AG28" s="144">
        <f t="shared" si="17"/>
        <v>182.12</v>
      </c>
      <c r="AH28" s="144">
        <f t="shared" si="17"/>
        <v>68</v>
      </c>
      <c r="AI28" s="144">
        <f t="shared" si="17"/>
        <v>53.7</v>
      </c>
      <c r="AJ28" s="144">
        <f t="shared" si="17"/>
        <v>103.28</v>
      </c>
      <c r="AK28" s="144">
        <f t="shared" si="17"/>
        <v>165.46</v>
      </c>
      <c r="AL28" s="144">
        <f t="shared" si="17"/>
        <v>105.19</v>
      </c>
      <c r="AM28" s="144">
        <f t="shared" si="17"/>
        <v>73.25</v>
      </c>
      <c r="AN28" s="144">
        <f t="shared" si="17"/>
        <v>49.78</v>
      </c>
      <c r="AO28" s="144">
        <f t="shared" si="17"/>
        <v>62.34</v>
      </c>
      <c r="AP28" s="144">
        <f t="shared" si="17"/>
        <v>7.52</v>
      </c>
    </row>
    <row r="29" spans="1:42" ht="33" customHeight="1">
      <c r="A29" s="152" t="s">
        <v>188</v>
      </c>
      <c r="B29" s="139" t="s">
        <v>1153</v>
      </c>
      <c r="C29" s="38" t="s">
        <v>47</v>
      </c>
      <c r="D29" s="144">
        <f>D30+D34</f>
        <v>2367.6</v>
      </c>
      <c r="E29" s="144">
        <f t="shared" ref="E29:AP29" si="18">E30+E34</f>
        <v>41.36</v>
      </c>
      <c r="F29" s="144">
        <f t="shared" si="18"/>
        <v>20.759999999999998</v>
      </c>
      <c r="G29" s="144">
        <f t="shared" si="18"/>
        <v>23.14</v>
      </c>
      <c r="H29" s="144">
        <f t="shared" si="18"/>
        <v>13.38</v>
      </c>
      <c r="I29" s="144">
        <f t="shared" si="18"/>
        <v>0</v>
      </c>
      <c r="J29" s="144">
        <f t="shared" si="18"/>
        <v>124.02000000000001</v>
      </c>
      <c r="K29" s="144">
        <f t="shared" si="18"/>
        <v>402.59999999999997</v>
      </c>
      <c r="L29" s="144">
        <f t="shared" si="18"/>
        <v>0</v>
      </c>
      <c r="M29" s="144">
        <f t="shared" si="18"/>
        <v>21.16</v>
      </c>
      <c r="N29" s="144">
        <f t="shared" si="18"/>
        <v>46.55</v>
      </c>
      <c r="O29" s="144">
        <f t="shared" si="18"/>
        <v>25.450000000000003</v>
      </c>
      <c r="P29" s="144">
        <f t="shared" si="18"/>
        <v>56.21</v>
      </c>
      <c r="Q29" s="144">
        <f t="shared" si="18"/>
        <v>17.96</v>
      </c>
      <c r="R29" s="144">
        <f t="shared" si="18"/>
        <v>0</v>
      </c>
      <c r="S29" s="144">
        <f t="shared" si="18"/>
        <v>23.48</v>
      </c>
      <c r="T29" s="144">
        <f t="shared" si="18"/>
        <v>87.08</v>
      </c>
      <c r="U29" s="144">
        <f t="shared" si="18"/>
        <v>0</v>
      </c>
      <c r="V29" s="144">
        <f t="shared" si="18"/>
        <v>31</v>
      </c>
      <c r="W29" s="144">
        <f t="shared" si="18"/>
        <v>104.85999999999999</v>
      </c>
      <c r="X29" s="144">
        <f t="shared" si="18"/>
        <v>0.69</v>
      </c>
      <c r="Y29" s="144">
        <f t="shared" si="18"/>
        <v>0</v>
      </c>
      <c r="Z29" s="144">
        <f t="shared" si="18"/>
        <v>3.69</v>
      </c>
      <c r="AA29" s="144">
        <f t="shared" si="18"/>
        <v>150.37</v>
      </c>
      <c r="AB29" s="144">
        <f t="shared" si="18"/>
        <v>13.579999999999998</v>
      </c>
      <c r="AC29" s="144">
        <f t="shared" si="18"/>
        <v>8.8500000000000014</v>
      </c>
      <c r="AD29" s="144">
        <f t="shared" si="18"/>
        <v>0.62</v>
      </c>
      <c r="AE29" s="144">
        <f t="shared" si="18"/>
        <v>91.01</v>
      </c>
      <c r="AF29" s="144">
        <f t="shared" si="18"/>
        <v>189.14</v>
      </c>
      <c r="AG29" s="144">
        <f t="shared" si="18"/>
        <v>182.12</v>
      </c>
      <c r="AH29" s="144">
        <f t="shared" si="18"/>
        <v>68</v>
      </c>
      <c r="AI29" s="144">
        <f t="shared" si="18"/>
        <v>53.7</v>
      </c>
      <c r="AJ29" s="144">
        <f t="shared" si="18"/>
        <v>103.28</v>
      </c>
      <c r="AK29" s="144">
        <f t="shared" si="18"/>
        <v>165.46</v>
      </c>
      <c r="AL29" s="144">
        <f t="shared" si="18"/>
        <v>105.19</v>
      </c>
      <c r="AM29" s="144">
        <f t="shared" si="18"/>
        <v>73.25</v>
      </c>
      <c r="AN29" s="144">
        <f t="shared" si="18"/>
        <v>49.78</v>
      </c>
      <c r="AO29" s="144">
        <f t="shared" si="18"/>
        <v>62.34</v>
      </c>
      <c r="AP29" s="144">
        <f t="shared" si="18"/>
        <v>7.52</v>
      </c>
    </row>
    <row r="30" spans="1:42" ht="33" customHeight="1">
      <c r="A30" s="155" t="s">
        <v>41</v>
      </c>
      <c r="B30" s="137" t="s">
        <v>1144</v>
      </c>
      <c r="C30" s="38" t="s">
        <v>47</v>
      </c>
      <c r="D30" s="146">
        <f t="shared" si="3"/>
        <v>1711.25</v>
      </c>
      <c r="E30" s="145">
        <f>E32+E33+E31</f>
        <v>31.66</v>
      </c>
      <c r="F30" s="145">
        <f t="shared" ref="F30:AP30" si="19">F32+F33+F31</f>
        <v>20.759999999999998</v>
      </c>
      <c r="G30" s="145">
        <f t="shared" si="19"/>
        <v>17.22</v>
      </c>
      <c r="H30" s="145">
        <f t="shared" si="19"/>
        <v>13.38</v>
      </c>
      <c r="I30" s="145">
        <f t="shared" si="19"/>
        <v>0</v>
      </c>
      <c r="J30" s="145">
        <f t="shared" si="19"/>
        <v>105.88000000000001</v>
      </c>
      <c r="K30" s="145">
        <f t="shared" si="19"/>
        <v>0</v>
      </c>
      <c r="L30" s="145">
        <f t="shared" si="19"/>
        <v>0</v>
      </c>
      <c r="M30" s="145">
        <f t="shared" si="19"/>
        <v>8.74</v>
      </c>
      <c r="N30" s="145">
        <f t="shared" si="19"/>
        <v>6</v>
      </c>
      <c r="O30" s="145">
        <f t="shared" si="19"/>
        <v>6.65</v>
      </c>
      <c r="P30" s="145">
        <f t="shared" si="19"/>
        <v>0</v>
      </c>
      <c r="Q30" s="145">
        <f t="shared" si="19"/>
        <v>0</v>
      </c>
      <c r="R30" s="145">
        <f t="shared" si="19"/>
        <v>0</v>
      </c>
      <c r="S30" s="145">
        <f t="shared" si="19"/>
        <v>23.48</v>
      </c>
      <c r="T30" s="145">
        <f t="shared" si="19"/>
        <v>59.68</v>
      </c>
      <c r="U30" s="145">
        <f t="shared" si="19"/>
        <v>0</v>
      </c>
      <c r="V30" s="145">
        <f t="shared" si="19"/>
        <v>31</v>
      </c>
      <c r="W30" s="145">
        <f t="shared" si="19"/>
        <v>103.88999999999999</v>
      </c>
      <c r="X30" s="145">
        <f t="shared" si="19"/>
        <v>0.69</v>
      </c>
      <c r="Y30" s="145">
        <f t="shared" si="19"/>
        <v>0</v>
      </c>
      <c r="Z30" s="145">
        <f t="shared" si="19"/>
        <v>3.69</v>
      </c>
      <c r="AA30" s="145">
        <f t="shared" si="19"/>
        <v>150.37</v>
      </c>
      <c r="AB30" s="145">
        <f t="shared" si="19"/>
        <v>13.579999999999998</v>
      </c>
      <c r="AC30" s="145">
        <f t="shared" si="19"/>
        <v>8.8500000000000014</v>
      </c>
      <c r="AD30" s="145">
        <f t="shared" si="19"/>
        <v>0</v>
      </c>
      <c r="AE30" s="145">
        <f t="shared" si="19"/>
        <v>91.01</v>
      </c>
      <c r="AF30" s="145">
        <f t="shared" si="19"/>
        <v>189.14</v>
      </c>
      <c r="AG30" s="145">
        <f t="shared" si="19"/>
        <v>182.12</v>
      </c>
      <c r="AH30" s="145">
        <f t="shared" si="19"/>
        <v>68</v>
      </c>
      <c r="AI30" s="145">
        <f t="shared" si="19"/>
        <v>53.7</v>
      </c>
      <c r="AJ30" s="145">
        <f t="shared" si="19"/>
        <v>61.28</v>
      </c>
      <c r="AK30" s="145">
        <f t="shared" si="19"/>
        <v>165.46</v>
      </c>
      <c r="AL30" s="145">
        <f t="shared" si="19"/>
        <v>105.19</v>
      </c>
      <c r="AM30" s="145">
        <f t="shared" si="19"/>
        <v>73.25</v>
      </c>
      <c r="AN30" s="145">
        <f t="shared" si="19"/>
        <v>49.78</v>
      </c>
      <c r="AO30" s="145">
        <f t="shared" si="19"/>
        <v>59.28</v>
      </c>
      <c r="AP30" s="145">
        <f t="shared" si="19"/>
        <v>7.52</v>
      </c>
    </row>
    <row r="31" spans="1:42" ht="33" customHeight="1">
      <c r="A31" s="150" t="s">
        <v>71</v>
      </c>
      <c r="B31" s="137" t="s">
        <v>1145</v>
      </c>
      <c r="C31" s="38" t="s">
        <v>47</v>
      </c>
      <c r="D31" s="146">
        <f t="shared" si="3"/>
        <v>1437.0899999999997</v>
      </c>
      <c r="E31" s="39">
        <v>31.66</v>
      </c>
      <c r="F31" s="39">
        <v>20.759999999999998</v>
      </c>
      <c r="G31" s="39">
        <v>17.22</v>
      </c>
      <c r="H31" s="39">
        <v>13.38</v>
      </c>
      <c r="I31" s="39">
        <v>0</v>
      </c>
      <c r="J31" s="39">
        <v>49.680000000000007</v>
      </c>
      <c r="K31" s="39">
        <v>0</v>
      </c>
      <c r="L31" s="39">
        <v>0</v>
      </c>
      <c r="M31" s="39">
        <v>0</v>
      </c>
      <c r="N31" s="39">
        <v>0</v>
      </c>
      <c r="O31" s="39">
        <v>0</v>
      </c>
      <c r="P31" s="39">
        <v>0</v>
      </c>
      <c r="Q31" s="39">
        <v>0</v>
      </c>
      <c r="R31" s="39">
        <v>0</v>
      </c>
      <c r="S31" s="39">
        <v>23.48</v>
      </c>
      <c r="T31" s="39">
        <v>29.24</v>
      </c>
      <c r="U31" s="39">
        <v>0</v>
      </c>
      <c r="V31" s="39">
        <v>0</v>
      </c>
      <c r="W31" s="39">
        <v>93.309999999999988</v>
      </c>
      <c r="X31" s="39">
        <v>0.69</v>
      </c>
      <c r="Y31" s="39">
        <v>0</v>
      </c>
      <c r="Z31" s="39">
        <v>3.69</v>
      </c>
      <c r="AA31" s="39">
        <v>75.170000000000016</v>
      </c>
      <c r="AB31" s="39">
        <v>13.579999999999998</v>
      </c>
      <c r="AC31" s="39">
        <v>8.8500000000000014</v>
      </c>
      <c r="AD31" s="39">
        <v>0</v>
      </c>
      <c r="AE31" s="39">
        <v>91.01</v>
      </c>
      <c r="AF31" s="39">
        <v>189.14</v>
      </c>
      <c r="AG31" s="39">
        <v>182.12</v>
      </c>
      <c r="AH31" s="39">
        <v>68</v>
      </c>
      <c r="AI31" s="39">
        <v>53.7</v>
      </c>
      <c r="AJ31" s="39">
        <v>59.5</v>
      </c>
      <c r="AK31" s="39">
        <v>156.24</v>
      </c>
      <c r="AL31" s="39">
        <v>91.039999999999992</v>
      </c>
      <c r="AM31" s="39">
        <v>49.050000000000004</v>
      </c>
      <c r="AN31" s="39">
        <v>49.78</v>
      </c>
      <c r="AO31" s="39">
        <v>59.28</v>
      </c>
      <c r="AP31" s="39">
        <v>7.52</v>
      </c>
    </row>
    <row r="32" spans="1:42" ht="33" customHeight="1">
      <c r="A32" s="150" t="s">
        <v>71</v>
      </c>
      <c r="B32" s="137" t="s">
        <v>1146</v>
      </c>
      <c r="C32" s="38" t="s">
        <v>47</v>
      </c>
      <c r="D32" s="146">
        <f t="shared" si="3"/>
        <v>0</v>
      </c>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row>
    <row r="33" spans="1:42" ht="45" customHeight="1">
      <c r="A33" s="150" t="s">
        <v>71</v>
      </c>
      <c r="B33" s="137" t="s">
        <v>1149</v>
      </c>
      <c r="C33" s="38" t="s">
        <v>47</v>
      </c>
      <c r="D33" s="146">
        <f t="shared" si="3"/>
        <v>274.16000000000003</v>
      </c>
      <c r="E33" s="145"/>
      <c r="F33" s="145"/>
      <c r="G33" s="145"/>
      <c r="H33" s="145"/>
      <c r="I33" s="145"/>
      <c r="J33" s="39">
        <v>56.2</v>
      </c>
      <c r="K33" s="145"/>
      <c r="L33" s="145"/>
      <c r="M33" s="39">
        <v>8.74</v>
      </c>
      <c r="N33" s="39">
        <v>6</v>
      </c>
      <c r="O33" s="39">
        <v>6.65</v>
      </c>
      <c r="P33" s="39">
        <v>0</v>
      </c>
      <c r="Q33" s="39">
        <v>0</v>
      </c>
      <c r="R33" s="39">
        <v>0</v>
      </c>
      <c r="S33" s="145"/>
      <c r="T33" s="145">
        <v>30.44</v>
      </c>
      <c r="U33" s="145"/>
      <c r="V33" s="145">
        <v>31</v>
      </c>
      <c r="W33" s="145">
        <v>10.58</v>
      </c>
      <c r="X33" s="145"/>
      <c r="Y33" s="145"/>
      <c r="Z33" s="145"/>
      <c r="AA33" s="145">
        <v>75.2</v>
      </c>
      <c r="AB33" s="145"/>
      <c r="AC33" s="145"/>
      <c r="AD33" s="39"/>
      <c r="AE33" s="145"/>
      <c r="AF33" s="145"/>
      <c r="AG33" s="145"/>
      <c r="AH33" s="145"/>
      <c r="AI33" s="145"/>
      <c r="AJ33" s="145">
        <v>1.78</v>
      </c>
      <c r="AK33" s="145">
        <v>9.2200000000000006</v>
      </c>
      <c r="AL33" s="145">
        <v>14.15</v>
      </c>
      <c r="AM33" s="145">
        <v>24.2</v>
      </c>
      <c r="AN33" s="145"/>
      <c r="AO33" s="145"/>
      <c r="AP33" s="145"/>
    </row>
    <row r="34" spans="1:42" ht="33" customHeight="1">
      <c r="A34" s="155" t="s">
        <v>41</v>
      </c>
      <c r="B34" s="137" t="s">
        <v>1154</v>
      </c>
      <c r="C34" s="38" t="s">
        <v>47</v>
      </c>
      <c r="D34" s="146">
        <f>SUM(D35:D37)</f>
        <v>656.34999999999991</v>
      </c>
      <c r="E34" s="146">
        <f t="shared" ref="E34:AP34" si="20">SUM(E35:E37)</f>
        <v>9.6999999999999993</v>
      </c>
      <c r="F34" s="146">
        <f t="shared" si="20"/>
        <v>0</v>
      </c>
      <c r="G34" s="146">
        <f t="shared" si="20"/>
        <v>5.92</v>
      </c>
      <c r="H34" s="146">
        <f t="shared" si="20"/>
        <v>0</v>
      </c>
      <c r="I34" s="146">
        <f t="shared" si="20"/>
        <v>0</v>
      </c>
      <c r="J34" s="146">
        <f t="shared" si="20"/>
        <v>18.14</v>
      </c>
      <c r="K34" s="146">
        <f t="shared" si="20"/>
        <v>402.59999999999997</v>
      </c>
      <c r="L34" s="146">
        <f t="shared" si="20"/>
        <v>0</v>
      </c>
      <c r="M34" s="146">
        <f t="shared" si="20"/>
        <v>12.42</v>
      </c>
      <c r="N34" s="146">
        <f t="shared" si="20"/>
        <v>40.549999999999997</v>
      </c>
      <c r="O34" s="146">
        <f t="shared" si="20"/>
        <v>18.8</v>
      </c>
      <c r="P34" s="146">
        <f t="shared" si="20"/>
        <v>56.21</v>
      </c>
      <c r="Q34" s="146">
        <f t="shared" si="20"/>
        <v>17.96</v>
      </c>
      <c r="R34" s="146">
        <f t="shared" si="20"/>
        <v>0</v>
      </c>
      <c r="S34" s="146">
        <f t="shared" si="20"/>
        <v>0</v>
      </c>
      <c r="T34" s="146">
        <f t="shared" si="20"/>
        <v>27.4</v>
      </c>
      <c r="U34" s="146">
        <f t="shared" si="20"/>
        <v>0</v>
      </c>
      <c r="V34" s="146">
        <f t="shared" si="20"/>
        <v>0</v>
      </c>
      <c r="W34" s="146">
        <f t="shared" si="20"/>
        <v>0.97</v>
      </c>
      <c r="X34" s="146">
        <f t="shared" si="20"/>
        <v>0</v>
      </c>
      <c r="Y34" s="146">
        <f t="shared" si="20"/>
        <v>0</v>
      </c>
      <c r="Z34" s="146">
        <f t="shared" si="20"/>
        <v>0</v>
      </c>
      <c r="AA34" s="146">
        <f t="shared" si="20"/>
        <v>0</v>
      </c>
      <c r="AB34" s="146">
        <f t="shared" si="20"/>
        <v>0</v>
      </c>
      <c r="AC34" s="146">
        <f t="shared" si="20"/>
        <v>0</v>
      </c>
      <c r="AD34" s="146">
        <f t="shared" si="20"/>
        <v>0.62</v>
      </c>
      <c r="AE34" s="146">
        <f t="shared" si="20"/>
        <v>0</v>
      </c>
      <c r="AF34" s="146">
        <f t="shared" si="20"/>
        <v>0</v>
      </c>
      <c r="AG34" s="146">
        <f t="shared" si="20"/>
        <v>0</v>
      </c>
      <c r="AH34" s="146">
        <f t="shared" si="20"/>
        <v>0</v>
      </c>
      <c r="AI34" s="146">
        <f t="shared" si="20"/>
        <v>0</v>
      </c>
      <c r="AJ34" s="146">
        <f t="shared" si="20"/>
        <v>42</v>
      </c>
      <c r="AK34" s="146">
        <f t="shared" si="20"/>
        <v>0</v>
      </c>
      <c r="AL34" s="146">
        <f t="shared" si="20"/>
        <v>0</v>
      </c>
      <c r="AM34" s="146">
        <f t="shared" si="20"/>
        <v>0</v>
      </c>
      <c r="AN34" s="146">
        <f t="shared" si="20"/>
        <v>0</v>
      </c>
      <c r="AO34" s="146">
        <f t="shared" si="20"/>
        <v>3.06</v>
      </c>
      <c r="AP34" s="146">
        <f t="shared" si="20"/>
        <v>0</v>
      </c>
    </row>
    <row r="35" spans="1:42" s="140" customFormat="1" ht="33" customHeight="1">
      <c r="A35" s="150" t="s">
        <v>71</v>
      </c>
      <c r="B35" s="137" t="s">
        <v>1145</v>
      </c>
      <c r="C35" s="38" t="s">
        <v>47</v>
      </c>
      <c r="D35" s="146">
        <v>464.59</v>
      </c>
      <c r="E35" s="145">
        <v>9.6999999999999993</v>
      </c>
      <c r="F35" s="145">
        <v>0</v>
      </c>
      <c r="G35" s="145">
        <v>5.92</v>
      </c>
      <c r="H35" s="145">
        <v>0</v>
      </c>
      <c r="I35" s="145">
        <v>0</v>
      </c>
      <c r="J35" s="145">
        <v>18.14</v>
      </c>
      <c r="K35" s="145">
        <v>321.45999999999998</v>
      </c>
      <c r="L35" s="145">
        <v>0</v>
      </c>
      <c r="M35" s="145">
        <v>12.42</v>
      </c>
      <c r="N35" s="145">
        <v>4.55</v>
      </c>
      <c r="O35" s="145">
        <v>18.8</v>
      </c>
      <c r="P35" s="145">
        <v>26.21</v>
      </c>
      <c r="Q35" s="145">
        <v>15.96</v>
      </c>
      <c r="R35" s="145">
        <v>0</v>
      </c>
      <c r="S35" s="145">
        <v>0</v>
      </c>
      <c r="T35" s="145">
        <v>27.4</v>
      </c>
      <c r="U35" s="145">
        <v>0</v>
      </c>
      <c r="V35" s="145">
        <v>0</v>
      </c>
      <c r="W35" s="145">
        <v>0.97</v>
      </c>
      <c r="X35" s="145">
        <v>0</v>
      </c>
      <c r="Y35" s="145">
        <v>0</v>
      </c>
      <c r="Z35" s="145">
        <v>0</v>
      </c>
      <c r="AA35" s="145">
        <v>0</v>
      </c>
      <c r="AB35" s="145">
        <v>0</v>
      </c>
      <c r="AC35" s="145">
        <v>0</v>
      </c>
      <c r="AD35" s="145">
        <v>0</v>
      </c>
      <c r="AE35" s="145">
        <v>0</v>
      </c>
      <c r="AF35" s="145">
        <v>0</v>
      </c>
      <c r="AG35" s="145">
        <v>0</v>
      </c>
      <c r="AH35" s="145">
        <v>0</v>
      </c>
      <c r="AI35" s="145">
        <v>0</v>
      </c>
      <c r="AJ35" s="145">
        <v>0</v>
      </c>
      <c r="AK35" s="145">
        <v>0</v>
      </c>
      <c r="AL35" s="145">
        <v>0</v>
      </c>
      <c r="AM35" s="145">
        <v>0</v>
      </c>
      <c r="AN35" s="145">
        <v>0</v>
      </c>
      <c r="AO35" s="145">
        <v>3.06</v>
      </c>
      <c r="AP35" s="145">
        <v>0</v>
      </c>
    </row>
    <row r="36" spans="1:42" ht="33" customHeight="1">
      <c r="A36" s="150" t="s">
        <v>71</v>
      </c>
      <c r="B36" s="137" t="s">
        <v>1146</v>
      </c>
      <c r="C36" s="38" t="s">
        <v>47</v>
      </c>
      <c r="D36" s="146">
        <v>42</v>
      </c>
      <c r="E36" s="145">
        <v>0</v>
      </c>
      <c r="F36" s="145">
        <v>0</v>
      </c>
      <c r="G36" s="145">
        <v>0</v>
      </c>
      <c r="H36" s="145">
        <v>0</v>
      </c>
      <c r="I36" s="145">
        <v>0</v>
      </c>
      <c r="J36" s="145">
        <v>0</v>
      </c>
      <c r="K36" s="145">
        <v>0</v>
      </c>
      <c r="L36" s="145">
        <v>0</v>
      </c>
      <c r="M36" s="145">
        <v>0</v>
      </c>
      <c r="N36" s="145">
        <v>0</v>
      </c>
      <c r="O36" s="145">
        <v>0</v>
      </c>
      <c r="P36" s="145">
        <v>0</v>
      </c>
      <c r="Q36" s="145">
        <v>0</v>
      </c>
      <c r="R36" s="145">
        <v>0</v>
      </c>
      <c r="S36" s="145">
        <v>0</v>
      </c>
      <c r="T36" s="145">
        <v>0</v>
      </c>
      <c r="U36" s="145">
        <v>0</v>
      </c>
      <c r="V36" s="145">
        <v>0</v>
      </c>
      <c r="W36" s="145">
        <v>0</v>
      </c>
      <c r="X36" s="145">
        <v>0</v>
      </c>
      <c r="Y36" s="145">
        <v>0</v>
      </c>
      <c r="Z36" s="145">
        <v>0</v>
      </c>
      <c r="AA36" s="145">
        <v>0</v>
      </c>
      <c r="AB36" s="145">
        <v>0</v>
      </c>
      <c r="AC36" s="145">
        <v>0</v>
      </c>
      <c r="AD36" s="145">
        <v>0</v>
      </c>
      <c r="AE36" s="145">
        <v>0</v>
      </c>
      <c r="AF36" s="145">
        <v>0</v>
      </c>
      <c r="AG36" s="145">
        <v>0</v>
      </c>
      <c r="AH36" s="145">
        <v>0</v>
      </c>
      <c r="AI36" s="145">
        <v>0</v>
      </c>
      <c r="AJ36" s="145">
        <v>42</v>
      </c>
      <c r="AK36" s="145">
        <v>0</v>
      </c>
      <c r="AL36" s="145">
        <v>0</v>
      </c>
      <c r="AM36" s="145">
        <v>0</v>
      </c>
      <c r="AN36" s="145">
        <v>0</v>
      </c>
      <c r="AO36" s="145">
        <v>0</v>
      </c>
      <c r="AP36" s="145">
        <v>0</v>
      </c>
    </row>
    <row r="37" spans="1:42" ht="45.75" customHeight="1">
      <c r="A37" s="150" t="s">
        <v>71</v>
      </c>
      <c r="B37" s="137" t="s">
        <v>1149</v>
      </c>
      <c r="C37" s="38" t="s">
        <v>47</v>
      </c>
      <c r="D37" s="146">
        <f t="shared" si="3"/>
        <v>149.76</v>
      </c>
      <c r="E37" s="145"/>
      <c r="F37" s="145"/>
      <c r="G37" s="145"/>
      <c r="H37" s="145"/>
      <c r="I37" s="145"/>
      <c r="J37" s="145"/>
      <c r="K37" s="145">
        <v>81.14</v>
      </c>
      <c r="L37" s="145"/>
      <c r="M37" s="145"/>
      <c r="N37" s="145">
        <v>36</v>
      </c>
      <c r="O37" s="145"/>
      <c r="P37" s="145">
        <v>30</v>
      </c>
      <c r="Q37" s="145">
        <v>2</v>
      </c>
      <c r="R37" s="145"/>
      <c r="S37" s="145"/>
      <c r="T37" s="145"/>
      <c r="U37" s="145"/>
      <c r="V37" s="145"/>
      <c r="W37" s="145"/>
      <c r="X37" s="145"/>
      <c r="Y37" s="145"/>
      <c r="Z37" s="145"/>
      <c r="AA37" s="145"/>
      <c r="AB37" s="145"/>
      <c r="AC37" s="145"/>
      <c r="AD37" s="145">
        <v>0.62</v>
      </c>
      <c r="AE37" s="145"/>
      <c r="AF37" s="145"/>
      <c r="AG37" s="145"/>
      <c r="AH37" s="145"/>
      <c r="AI37" s="145"/>
      <c r="AJ37" s="145"/>
      <c r="AK37" s="145"/>
      <c r="AL37" s="145"/>
      <c r="AM37" s="145"/>
      <c r="AN37" s="145"/>
      <c r="AO37" s="145"/>
      <c r="AP37" s="145"/>
    </row>
    <row r="38" spans="1:42" ht="43.5" customHeight="1">
      <c r="A38" s="152" t="s">
        <v>190</v>
      </c>
      <c r="B38" s="139" t="s">
        <v>1150</v>
      </c>
      <c r="C38" s="38" t="s">
        <v>47</v>
      </c>
      <c r="D38" s="144">
        <v>154.96</v>
      </c>
      <c r="E38" s="145">
        <v>0</v>
      </c>
      <c r="F38" s="145">
        <v>0</v>
      </c>
      <c r="G38" s="145">
        <v>0</v>
      </c>
      <c r="H38" s="145">
        <v>0</v>
      </c>
      <c r="I38" s="145">
        <v>0</v>
      </c>
      <c r="J38" s="145">
        <v>0</v>
      </c>
      <c r="K38" s="145">
        <v>69.760000000000005</v>
      </c>
      <c r="L38" s="145">
        <v>0</v>
      </c>
      <c r="M38" s="145">
        <v>0</v>
      </c>
      <c r="N38" s="145">
        <v>0</v>
      </c>
      <c r="O38" s="145">
        <v>0</v>
      </c>
      <c r="P38" s="145">
        <v>0</v>
      </c>
      <c r="Q38" s="145">
        <v>0</v>
      </c>
      <c r="R38" s="145">
        <v>0</v>
      </c>
      <c r="S38" s="145">
        <v>0</v>
      </c>
      <c r="T38" s="145">
        <v>18</v>
      </c>
      <c r="U38" s="145">
        <v>0</v>
      </c>
      <c r="V38" s="145">
        <v>0</v>
      </c>
      <c r="W38" s="145">
        <v>0</v>
      </c>
      <c r="X38" s="145">
        <v>0</v>
      </c>
      <c r="Y38" s="145">
        <v>38.03</v>
      </c>
      <c r="Z38" s="145">
        <v>0</v>
      </c>
      <c r="AA38" s="145">
        <v>0</v>
      </c>
      <c r="AB38" s="145">
        <v>0</v>
      </c>
      <c r="AC38" s="145">
        <v>0</v>
      </c>
      <c r="AD38" s="145">
        <v>0</v>
      </c>
      <c r="AE38" s="145">
        <v>21.82</v>
      </c>
      <c r="AF38" s="145">
        <v>7.35</v>
      </c>
      <c r="AG38" s="145">
        <v>0</v>
      </c>
      <c r="AH38" s="145">
        <v>0</v>
      </c>
      <c r="AI38" s="145">
        <v>0</v>
      </c>
      <c r="AJ38" s="145">
        <v>0</v>
      </c>
      <c r="AK38" s="145">
        <v>0</v>
      </c>
      <c r="AL38" s="145">
        <v>0</v>
      </c>
      <c r="AM38" s="145">
        <v>0</v>
      </c>
      <c r="AN38" s="145">
        <v>0</v>
      </c>
      <c r="AO38" s="145">
        <v>0</v>
      </c>
      <c r="AP38" s="145">
        <v>0</v>
      </c>
    </row>
    <row r="39" spans="1:42" ht="33" customHeight="1">
      <c r="A39" s="152">
        <v>3</v>
      </c>
      <c r="B39" s="138" t="s">
        <v>72</v>
      </c>
      <c r="C39" s="38" t="s">
        <v>47</v>
      </c>
      <c r="D39" s="144">
        <f t="shared" ref="D39:AP39" si="21">D40+D49</f>
        <v>2350.54</v>
      </c>
      <c r="E39" s="144">
        <f t="shared" si="21"/>
        <v>25.97</v>
      </c>
      <c r="F39" s="144">
        <f t="shared" si="21"/>
        <v>37.33</v>
      </c>
      <c r="G39" s="144">
        <f t="shared" si="21"/>
        <v>31.75</v>
      </c>
      <c r="H39" s="144">
        <f t="shared" si="21"/>
        <v>80</v>
      </c>
      <c r="I39" s="144">
        <f t="shared" si="21"/>
        <v>0</v>
      </c>
      <c r="J39" s="144">
        <f t="shared" si="21"/>
        <v>180.15</v>
      </c>
      <c r="K39" s="144">
        <f t="shared" si="21"/>
        <v>330.77</v>
      </c>
      <c r="L39" s="144">
        <f t="shared" si="21"/>
        <v>0</v>
      </c>
      <c r="M39" s="144">
        <f t="shared" si="21"/>
        <v>19.73</v>
      </c>
      <c r="N39" s="144">
        <f t="shared" si="21"/>
        <v>49.760000000000005</v>
      </c>
      <c r="O39" s="144">
        <f t="shared" si="21"/>
        <v>10.49</v>
      </c>
      <c r="P39" s="144">
        <f t="shared" si="21"/>
        <v>51.68</v>
      </c>
      <c r="Q39" s="144">
        <f t="shared" si="21"/>
        <v>11.07</v>
      </c>
      <c r="R39" s="144">
        <f t="shared" si="21"/>
        <v>0</v>
      </c>
      <c r="S39" s="144">
        <f t="shared" si="21"/>
        <v>37.11</v>
      </c>
      <c r="T39" s="144">
        <f t="shared" si="21"/>
        <v>92.449999999999989</v>
      </c>
      <c r="U39" s="144">
        <f t="shared" si="21"/>
        <v>4</v>
      </c>
      <c r="V39" s="144">
        <f t="shared" si="21"/>
        <v>1.29</v>
      </c>
      <c r="W39" s="144">
        <f t="shared" si="21"/>
        <v>74.289999999999992</v>
      </c>
      <c r="X39" s="144">
        <f t="shared" si="21"/>
        <v>27.540000000000003</v>
      </c>
      <c r="Y39" s="144">
        <f t="shared" si="21"/>
        <v>9.2999999999999989</v>
      </c>
      <c r="Z39" s="144">
        <f t="shared" si="21"/>
        <v>0</v>
      </c>
      <c r="AA39" s="144">
        <f t="shared" si="21"/>
        <v>25.57</v>
      </c>
      <c r="AB39" s="144">
        <f t="shared" si="21"/>
        <v>2.13</v>
      </c>
      <c r="AC39" s="144">
        <f t="shared" si="21"/>
        <v>190</v>
      </c>
      <c r="AD39" s="144">
        <f t="shared" si="21"/>
        <v>30</v>
      </c>
      <c r="AE39" s="144">
        <f t="shared" si="21"/>
        <v>119.95999999999998</v>
      </c>
      <c r="AF39" s="144">
        <f t="shared" si="21"/>
        <v>159.09000000000003</v>
      </c>
      <c r="AG39" s="144">
        <f t="shared" si="21"/>
        <v>200.89</v>
      </c>
      <c r="AH39" s="144">
        <f t="shared" si="21"/>
        <v>54.73</v>
      </c>
      <c r="AI39" s="144">
        <f t="shared" si="21"/>
        <v>57.73</v>
      </c>
      <c r="AJ39" s="144">
        <f t="shared" si="21"/>
        <v>132.43</v>
      </c>
      <c r="AK39" s="144">
        <f t="shared" si="21"/>
        <v>148.05000000000001</v>
      </c>
      <c r="AL39" s="144">
        <f t="shared" si="21"/>
        <v>43.3</v>
      </c>
      <c r="AM39" s="144">
        <f t="shared" si="21"/>
        <v>23.34</v>
      </c>
      <c r="AN39" s="144">
        <f t="shared" si="21"/>
        <v>48.13</v>
      </c>
      <c r="AO39" s="144">
        <f t="shared" si="21"/>
        <v>40.510000000000005</v>
      </c>
      <c r="AP39" s="144">
        <f t="shared" si="21"/>
        <v>0</v>
      </c>
    </row>
    <row r="40" spans="1:42" ht="33" customHeight="1">
      <c r="A40" s="152" t="s">
        <v>140</v>
      </c>
      <c r="B40" s="138" t="s">
        <v>1155</v>
      </c>
      <c r="C40" s="38" t="s">
        <v>47</v>
      </c>
      <c r="D40" s="144">
        <f t="shared" ref="D40:AP40" si="22">D41+D45</f>
        <v>2263.7799999999997</v>
      </c>
      <c r="E40" s="144">
        <f t="shared" si="22"/>
        <v>25.97</v>
      </c>
      <c r="F40" s="144">
        <f t="shared" si="22"/>
        <v>37.33</v>
      </c>
      <c r="G40" s="144">
        <f t="shared" si="22"/>
        <v>31.75</v>
      </c>
      <c r="H40" s="144">
        <f t="shared" si="22"/>
        <v>80</v>
      </c>
      <c r="I40" s="144">
        <f t="shared" si="22"/>
        <v>0</v>
      </c>
      <c r="J40" s="144">
        <f t="shared" si="22"/>
        <v>180.15</v>
      </c>
      <c r="K40" s="144">
        <f t="shared" si="22"/>
        <v>307.93</v>
      </c>
      <c r="L40" s="144">
        <f t="shared" si="22"/>
        <v>0</v>
      </c>
      <c r="M40" s="144">
        <f t="shared" si="22"/>
        <v>19.73</v>
      </c>
      <c r="N40" s="144">
        <f t="shared" si="22"/>
        <v>49.760000000000005</v>
      </c>
      <c r="O40" s="144">
        <f t="shared" si="22"/>
        <v>10.49</v>
      </c>
      <c r="P40" s="144">
        <f t="shared" si="22"/>
        <v>51.68</v>
      </c>
      <c r="Q40" s="144">
        <f t="shared" si="22"/>
        <v>11.07</v>
      </c>
      <c r="R40" s="144">
        <f t="shared" si="22"/>
        <v>0</v>
      </c>
      <c r="S40" s="144">
        <f t="shared" si="22"/>
        <v>37.11</v>
      </c>
      <c r="T40" s="144">
        <f t="shared" si="22"/>
        <v>86.07</v>
      </c>
      <c r="U40" s="144">
        <f t="shared" si="22"/>
        <v>4</v>
      </c>
      <c r="V40" s="144">
        <f t="shared" si="22"/>
        <v>1.29</v>
      </c>
      <c r="W40" s="144">
        <f t="shared" si="22"/>
        <v>74.289999999999992</v>
      </c>
      <c r="X40" s="144">
        <f t="shared" si="22"/>
        <v>27.540000000000003</v>
      </c>
      <c r="Y40" s="144">
        <f t="shared" si="22"/>
        <v>9.2999999999999989</v>
      </c>
      <c r="Z40" s="144">
        <f t="shared" si="22"/>
        <v>0</v>
      </c>
      <c r="AA40" s="144">
        <f t="shared" si="22"/>
        <v>25.57</v>
      </c>
      <c r="AB40" s="144">
        <f t="shared" si="22"/>
        <v>2.13</v>
      </c>
      <c r="AC40" s="144">
        <f t="shared" si="22"/>
        <v>190</v>
      </c>
      <c r="AD40" s="144">
        <f t="shared" si="22"/>
        <v>30</v>
      </c>
      <c r="AE40" s="144">
        <f t="shared" si="22"/>
        <v>104.38999999999999</v>
      </c>
      <c r="AF40" s="144">
        <f t="shared" si="22"/>
        <v>159.09000000000003</v>
      </c>
      <c r="AG40" s="144">
        <f t="shared" si="22"/>
        <v>183.14999999999998</v>
      </c>
      <c r="AH40" s="144">
        <f t="shared" si="22"/>
        <v>54.73</v>
      </c>
      <c r="AI40" s="144">
        <f t="shared" si="22"/>
        <v>55.11</v>
      </c>
      <c r="AJ40" s="144">
        <f t="shared" si="22"/>
        <v>110.82</v>
      </c>
      <c r="AK40" s="144">
        <f t="shared" si="22"/>
        <v>148.05000000000001</v>
      </c>
      <c r="AL40" s="144">
        <f t="shared" si="22"/>
        <v>43.3</v>
      </c>
      <c r="AM40" s="144">
        <f t="shared" si="22"/>
        <v>23.34</v>
      </c>
      <c r="AN40" s="144">
        <f t="shared" si="22"/>
        <v>48.13</v>
      </c>
      <c r="AO40" s="144">
        <f t="shared" si="22"/>
        <v>40.510000000000005</v>
      </c>
      <c r="AP40" s="144">
        <f t="shared" si="22"/>
        <v>0</v>
      </c>
    </row>
    <row r="41" spans="1:42" ht="33" customHeight="1">
      <c r="A41" s="155" t="s">
        <v>41</v>
      </c>
      <c r="B41" s="137" t="s">
        <v>1144</v>
      </c>
      <c r="C41" s="38" t="s">
        <v>47</v>
      </c>
      <c r="D41" s="146">
        <f t="shared" si="3"/>
        <v>1273.23</v>
      </c>
      <c r="E41" s="145">
        <f t="shared" ref="E41:AP41" si="23">E43+E44+E42</f>
        <v>22.79</v>
      </c>
      <c r="F41" s="145">
        <f t="shared" si="23"/>
        <v>37.33</v>
      </c>
      <c r="G41" s="145">
        <f t="shared" si="23"/>
        <v>26.65</v>
      </c>
      <c r="H41" s="145">
        <f t="shared" si="23"/>
        <v>30</v>
      </c>
      <c r="I41" s="145">
        <f t="shared" si="23"/>
        <v>0</v>
      </c>
      <c r="J41" s="145">
        <f t="shared" si="23"/>
        <v>35.28</v>
      </c>
      <c r="K41" s="145">
        <f t="shared" si="23"/>
        <v>11.48</v>
      </c>
      <c r="L41" s="145">
        <f t="shared" si="23"/>
        <v>0</v>
      </c>
      <c r="M41" s="145">
        <f t="shared" si="23"/>
        <v>3.95</v>
      </c>
      <c r="N41" s="145">
        <f t="shared" si="23"/>
        <v>29.39</v>
      </c>
      <c r="O41" s="145">
        <f t="shared" si="23"/>
        <v>1.3</v>
      </c>
      <c r="P41" s="145">
        <f t="shared" si="23"/>
        <v>19.98</v>
      </c>
      <c r="Q41" s="145">
        <f t="shared" si="23"/>
        <v>0.64</v>
      </c>
      <c r="R41" s="145">
        <f t="shared" si="23"/>
        <v>0</v>
      </c>
      <c r="S41" s="145">
        <f t="shared" si="23"/>
        <v>25.26</v>
      </c>
      <c r="T41" s="145">
        <f t="shared" si="23"/>
        <v>38.44</v>
      </c>
      <c r="U41" s="145">
        <f t="shared" si="23"/>
        <v>0</v>
      </c>
      <c r="V41" s="145">
        <f t="shared" si="23"/>
        <v>1.29</v>
      </c>
      <c r="W41" s="145">
        <f t="shared" si="23"/>
        <v>69.789999999999992</v>
      </c>
      <c r="X41" s="145">
        <f t="shared" si="23"/>
        <v>27.540000000000003</v>
      </c>
      <c r="Y41" s="145">
        <f t="shared" si="23"/>
        <v>9.2999999999999989</v>
      </c>
      <c r="Z41" s="145">
        <f t="shared" si="23"/>
        <v>0</v>
      </c>
      <c r="AA41" s="145">
        <f t="shared" si="23"/>
        <v>25.57</v>
      </c>
      <c r="AB41" s="145">
        <f t="shared" si="23"/>
        <v>2.13</v>
      </c>
      <c r="AC41" s="145">
        <f t="shared" si="23"/>
        <v>0</v>
      </c>
      <c r="AD41" s="145">
        <f t="shared" si="23"/>
        <v>0</v>
      </c>
      <c r="AE41" s="145">
        <f t="shared" si="23"/>
        <v>104.38999999999999</v>
      </c>
      <c r="AF41" s="145">
        <f t="shared" si="23"/>
        <v>124.09000000000002</v>
      </c>
      <c r="AG41" s="145">
        <f t="shared" si="23"/>
        <v>183.14999999999998</v>
      </c>
      <c r="AH41" s="145">
        <f t="shared" si="23"/>
        <v>54.73</v>
      </c>
      <c r="AI41" s="145">
        <f t="shared" si="23"/>
        <v>50.11</v>
      </c>
      <c r="AJ41" s="145">
        <f t="shared" si="23"/>
        <v>35.32</v>
      </c>
      <c r="AK41" s="145">
        <f t="shared" si="23"/>
        <v>148.05000000000001</v>
      </c>
      <c r="AL41" s="145">
        <f t="shared" si="23"/>
        <v>43.3</v>
      </c>
      <c r="AM41" s="145">
        <f t="shared" si="23"/>
        <v>23.34</v>
      </c>
      <c r="AN41" s="145">
        <f t="shared" si="23"/>
        <v>48.13</v>
      </c>
      <c r="AO41" s="145">
        <f t="shared" si="23"/>
        <v>40.510000000000005</v>
      </c>
      <c r="AP41" s="145">
        <f t="shared" si="23"/>
        <v>0</v>
      </c>
    </row>
    <row r="42" spans="1:42" ht="33" customHeight="1">
      <c r="A42" s="150" t="s">
        <v>71</v>
      </c>
      <c r="B42" s="137" t="s">
        <v>1145</v>
      </c>
      <c r="C42" s="38" t="s">
        <v>47</v>
      </c>
      <c r="D42" s="146">
        <v>1067.99</v>
      </c>
      <c r="E42" s="145">
        <v>22.79</v>
      </c>
      <c r="F42" s="145">
        <v>37.33</v>
      </c>
      <c r="G42" s="145">
        <v>26.65</v>
      </c>
      <c r="H42" s="145">
        <v>0</v>
      </c>
      <c r="I42" s="145">
        <v>0</v>
      </c>
      <c r="J42" s="145">
        <v>11.58</v>
      </c>
      <c r="K42" s="145">
        <v>0</v>
      </c>
      <c r="L42" s="145">
        <v>0</v>
      </c>
      <c r="M42" s="145">
        <v>0</v>
      </c>
      <c r="N42" s="145">
        <v>0</v>
      </c>
      <c r="O42" s="145">
        <v>0</v>
      </c>
      <c r="P42" s="145">
        <v>0</v>
      </c>
      <c r="Q42" s="145">
        <v>0</v>
      </c>
      <c r="R42" s="145">
        <v>0</v>
      </c>
      <c r="S42" s="145">
        <v>25.26</v>
      </c>
      <c r="T42" s="145">
        <v>38.44</v>
      </c>
      <c r="U42" s="145">
        <v>0</v>
      </c>
      <c r="V42" s="145">
        <v>1.29</v>
      </c>
      <c r="W42" s="145">
        <v>69.789999999999992</v>
      </c>
      <c r="X42" s="145">
        <v>27.540000000000003</v>
      </c>
      <c r="Y42" s="145">
        <v>9.2999999999999989</v>
      </c>
      <c r="Z42" s="145">
        <v>0</v>
      </c>
      <c r="AA42" s="145">
        <v>12.77</v>
      </c>
      <c r="AB42" s="145">
        <v>2.13</v>
      </c>
      <c r="AC42" s="145">
        <v>0</v>
      </c>
      <c r="AD42" s="145">
        <v>0</v>
      </c>
      <c r="AE42" s="145">
        <v>82.1</v>
      </c>
      <c r="AF42" s="145">
        <v>111.08000000000001</v>
      </c>
      <c r="AG42" s="145">
        <v>180.14999999999998</v>
      </c>
      <c r="AH42" s="145">
        <v>51.73</v>
      </c>
      <c r="AI42" s="145">
        <v>46.41</v>
      </c>
      <c r="AJ42" s="145">
        <v>35.32</v>
      </c>
      <c r="AK42" s="145">
        <v>136.05000000000001</v>
      </c>
      <c r="AL42" s="145">
        <v>43.3</v>
      </c>
      <c r="AM42" s="145">
        <v>18.34</v>
      </c>
      <c r="AN42" s="145">
        <v>48.13</v>
      </c>
      <c r="AO42" s="145">
        <v>30.51</v>
      </c>
      <c r="AP42" s="145">
        <v>0</v>
      </c>
    </row>
    <row r="43" spans="1:42" ht="33" customHeight="1">
      <c r="A43" s="150" t="s">
        <v>71</v>
      </c>
      <c r="B43" s="137" t="s">
        <v>1146</v>
      </c>
      <c r="C43" s="38" t="s">
        <v>47</v>
      </c>
      <c r="D43" s="146">
        <v>30</v>
      </c>
      <c r="E43" s="146">
        <v>0</v>
      </c>
      <c r="F43" s="146">
        <v>0</v>
      </c>
      <c r="G43" s="146">
        <v>0</v>
      </c>
      <c r="H43" s="146">
        <v>30</v>
      </c>
      <c r="I43" s="146">
        <v>0</v>
      </c>
      <c r="J43" s="146">
        <v>0</v>
      </c>
      <c r="K43" s="146">
        <v>0</v>
      </c>
      <c r="L43" s="146">
        <v>0</v>
      </c>
      <c r="M43" s="146">
        <v>0</v>
      </c>
      <c r="N43" s="146">
        <v>0</v>
      </c>
      <c r="O43" s="146">
        <v>0</v>
      </c>
      <c r="P43" s="146">
        <v>0</v>
      </c>
      <c r="Q43" s="146">
        <v>0</v>
      </c>
      <c r="R43" s="146">
        <v>0</v>
      </c>
      <c r="S43" s="146">
        <v>0</v>
      </c>
      <c r="T43" s="146">
        <v>0</v>
      </c>
      <c r="U43" s="146">
        <v>0</v>
      </c>
      <c r="V43" s="146">
        <v>0</v>
      </c>
      <c r="W43" s="146">
        <v>0</v>
      </c>
      <c r="X43" s="146">
        <v>0</v>
      </c>
      <c r="Y43" s="146">
        <v>0</v>
      </c>
      <c r="Z43" s="146">
        <v>0</v>
      </c>
      <c r="AA43" s="146">
        <v>0</v>
      </c>
      <c r="AB43" s="146">
        <v>0</v>
      </c>
      <c r="AC43" s="146">
        <v>0</v>
      </c>
      <c r="AD43" s="146">
        <v>0</v>
      </c>
      <c r="AE43" s="146">
        <v>0</v>
      </c>
      <c r="AF43" s="146">
        <v>0</v>
      </c>
      <c r="AG43" s="146">
        <v>0</v>
      </c>
      <c r="AH43" s="146">
        <v>0</v>
      </c>
      <c r="AI43" s="146">
        <v>0</v>
      </c>
      <c r="AJ43" s="146">
        <v>0</v>
      </c>
      <c r="AK43" s="146">
        <v>0</v>
      </c>
      <c r="AL43" s="146">
        <v>0</v>
      </c>
      <c r="AM43" s="146">
        <v>0</v>
      </c>
      <c r="AN43" s="146">
        <v>0</v>
      </c>
      <c r="AO43" s="146">
        <v>0</v>
      </c>
      <c r="AP43" s="146">
        <v>0</v>
      </c>
    </row>
    <row r="44" spans="1:42" ht="49.5" customHeight="1">
      <c r="A44" s="150" t="s">
        <v>71</v>
      </c>
      <c r="B44" s="137" t="s">
        <v>1149</v>
      </c>
      <c r="C44" s="38" t="s">
        <v>47</v>
      </c>
      <c r="D44" s="146">
        <f t="shared" si="3"/>
        <v>175.23999999999998</v>
      </c>
      <c r="E44" s="145"/>
      <c r="F44" s="145"/>
      <c r="G44" s="145"/>
      <c r="H44" s="145"/>
      <c r="I44" s="145"/>
      <c r="J44" s="39">
        <v>23.7</v>
      </c>
      <c r="K44" s="39">
        <v>11.48</v>
      </c>
      <c r="L44" s="145"/>
      <c r="M44" s="39">
        <v>3.95</v>
      </c>
      <c r="N44" s="39">
        <v>29.39</v>
      </c>
      <c r="O44" s="39">
        <v>1.3</v>
      </c>
      <c r="P44" s="39">
        <v>19.98</v>
      </c>
      <c r="Q44" s="39">
        <v>0.64</v>
      </c>
      <c r="R44" s="39">
        <v>0</v>
      </c>
      <c r="S44" s="145"/>
      <c r="T44" s="145"/>
      <c r="U44" s="145"/>
      <c r="V44" s="145"/>
      <c r="W44" s="145"/>
      <c r="X44" s="145"/>
      <c r="Y44" s="145"/>
      <c r="Z44" s="145"/>
      <c r="AA44" s="145">
        <v>12.8</v>
      </c>
      <c r="AB44" s="145"/>
      <c r="AC44" s="145"/>
      <c r="AD44" s="145"/>
      <c r="AE44" s="39">
        <v>22.29</v>
      </c>
      <c r="AF44" s="39">
        <v>13.01</v>
      </c>
      <c r="AG44" s="39">
        <v>3</v>
      </c>
      <c r="AH44" s="39">
        <v>3</v>
      </c>
      <c r="AI44" s="39">
        <v>3.7</v>
      </c>
      <c r="AJ44" s="145"/>
      <c r="AK44" s="145">
        <v>12</v>
      </c>
      <c r="AL44" s="145"/>
      <c r="AM44" s="145">
        <v>5</v>
      </c>
      <c r="AN44" s="145"/>
      <c r="AO44" s="145">
        <v>10</v>
      </c>
      <c r="AP44" s="145"/>
    </row>
    <row r="45" spans="1:42" ht="33" customHeight="1">
      <c r="A45" s="155" t="s">
        <v>41</v>
      </c>
      <c r="B45" s="137" t="s">
        <v>1154</v>
      </c>
      <c r="C45" s="38" t="s">
        <v>47</v>
      </c>
      <c r="D45" s="146">
        <f>SUM(D46:D48)</f>
        <v>990.55</v>
      </c>
      <c r="E45" s="146">
        <f t="shared" ref="E45:AP45" si="24">SUM(E46:E48)</f>
        <v>3.18</v>
      </c>
      <c r="F45" s="146">
        <f t="shared" si="24"/>
        <v>0</v>
      </c>
      <c r="G45" s="146">
        <f t="shared" si="24"/>
        <v>5.0999999999999996</v>
      </c>
      <c r="H45" s="146">
        <f t="shared" si="24"/>
        <v>50</v>
      </c>
      <c r="I45" s="146">
        <f t="shared" si="24"/>
        <v>0</v>
      </c>
      <c r="J45" s="146">
        <f t="shared" si="24"/>
        <v>144.87</v>
      </c>
      <c r="K45" s="146">
        <f t="shared" si="24"/>
        <v>296.45</v>
      </c>
      <c r="L45" s="146">
        <f t="shared" si="24"/>
        <v>0</v>
      </c>
      <c r="M45" s="146">
        <f t="shared" si="24"/>
        <v>15.780000000000001</v>
      </c>
      <c r="N45" s="146">
        <f t="shared" si="24"/>
        <v>20.37</v>
      </c>
      <c r="O45" s="146">
        <f t="shared" si="24"/>
        <v>9.19</v>
      </c>
      <c r="P45" s="146">
        <f t="shared" si="24"/>
        <v>31.7</v>
      </c>
      <c r="Q45" s="146">
        <f t="shared" si="24"/>
        <v>10.43</v>
      </c>
      <c r="R45" s="146">
        <f t="shared" si="24"/>
        <v>0</v>
      </c>
      <c r="S45" s="146">
        <f t="shared" si="24"/>
        <v>11.85</v>
      </c>
      <c r="T45" s="146">
        <f t="shared" si="24"/>
        <v>47.63</v>
      </c>
      <c r="U45" s="146">
        <f t="shared" si="24"/>
        <v>4</v>
      </c>
      <c r="V45" s="146">
        <f t="shared" si="24"/>
        <v>0</v>
      </c>
      <c r="W45" s="146">
        <f t="shared" si="24"/>
        <v>4.5</v>
      </c>
      <c r="X45" s="146">
        <f t="shared" si="24"/>
        <v>0</v>
      </c>
      <c r="Y45" s="146">
        <f t="shared" si="24"/>
        <v>0</v>
      </c>
      <c r="Z45" s="146">
        <f t="shared" si="24"/>
        <v>0</v>
      </c>
      <c r="AA45" s="146">
        <f t="shared" si="24"/>
        <v>0</v>
      </c>
      <c r="AB45" s="146">
        <f t="shared" si="24"/>
        <v>0</v>
      </c>
      <c r="AC45" s="146">
        <f t="shared" si="24"/>
        <v>190</v>
      </c>
      <c r="AD45" s="146">
        <f t="shared" si="24"/>
        <v>30</v>
      </c>
      <c r="AE45" s="146">
        <f t="shared" si="24"/>
        <v>0</v>
      </c>
      <c r="AF45" s="146">
        <f t="shared" si="24"/>
        <v>35</v>
      </c>
      <c r="AG45" s="146">
        <f t="shared" si="24"/>
        <v>0</v>
      </c>
      <c r="AH45" s="146">
        <f t="shared" si="24"/>
        <v>0</v>
      </c>
      <c r="AI45" s="146">
        <f t="shared" si="24"/>
        <v>5</v>
      </c>
      <c r="AJ45" s="146">
        <f t="shared" si="24"/>
        <v>75.5</v>
      </c>
      <c r="AK45" s="146">
        <f t="shared" si="24"/>
        <v>0</v>
      </c>
      <c r="AL45" s="146">
        <f t="shared" si="24"/>
        <v>0</v>
      </c>
      <c r="AM45" s="146">
        <f t="shared" si="24"/>
        <v>0</v>
      </c>
      <c r="AN45" s="146">
        <f t="shared" si="24"/>
        <v>0</v>
      </c>
      <c r="AO45" s="146">
        <f t="shared" si="24"/>
        <v>0</v>
      </c>
      <c r="AP45" s="146">
        <f t="shared" si="24"/>
        <v>0</v>
      </c>
    </row>
    <row r="46" spans="1:42" ht="33" customHeight="1">
      <c r="A46" s="150" t="s">
        <v>71</v>
      </c>
      <c r="B46" s="137" t="s">
        <v>1145</v>
      </c>
      <c r="C46" s="38" t="s">
        <v>47</v>
      </c>
      <c r="D46" s="146">
        <v>195.81</v>
      </c>
      <c r="E46" s="145">
        <v>3.18</v>
      </c>
      <c r="F46" s="145">
        <v>0</v>
      </c>
      <c r="G46" s="145">
        <v>5.0999999999999996</v>
      </c>
      <c r="H46" s="145">
        <v>0</v>
      </c>
      <c r="I46" s="145">
        <v>0</v>
      </c>
      <c r="J46" s="145">
        <v>103.87</v>
      </c>
      <c r="K46" s="145">
        <v>20.71</v>
      </c>
      <c r="L46" s="145">
        <v>0</v>
      </c>
      <c r="M46" s="145">
        <v>10.780000000000001</v>
      </c>
      <c r="N46" s="145">
        <v>7.37</v>
      </c>
      <c r="O46" s="145">
        <v>8.19</v>
      </c>
      <c r="P46" s="145">
        <v>18.7</v>
      </c>
      <c r="Q46" s="145">
        <v>9.43</v>
      </c>
      <c r="R46" s="145">
        <v>0</v>
      </c>
      <c r="S46" s="145">
        <v>0.85</v>
      </c>
      <c r="T46" s="145">
        <v>7.6300000000000008</v>
      </c>
      <c r="U46" s="145">
        <v>0</v>
      </c>
      <c r="V46" s="145">
        <v>0</v>
      </c>
      <c r="W46" s="145">
        <v>0</v>
      </c>
      <c r="X46" s="145">
        <v>0</v>
      </c>
      <c r="Y46" s="145">
        <v>0</v>
      </c>
      <c r="Z46" s="145">
        <v>0</v>
      </c>
      <c r="AA46" s="145">
        <v>0</v>
      </c>
      <c r="AB46" s="145">
        <v>0</v>
      </c>
      <c r="AC46" s="145">
        <v>0</v>
      </c>
      <c r="AD46" s="145">
        <v>0</v>
      </c>
      <c r="AE46" s="145">
        <v>0</v>
      </c>
      <c r="AF46" s="145">
        <v>0</v>
      </c>
      <c r="AG46" s="145">
        <v>0</v>
      </c>
      <c r="AH46" s="145">
        <v>0</v>
      </c>
      <c r="AI46" s="145">
        <v>0</v>
      </c>
      <c r="AJ46" s="145">
        <v>0</v>
      </c>
      <c r="AK46" s="145">
        <v>0</v>
      </c>
      <c r="AL46" s="145">
        <v>0</v>
      </c>
      <c r="AM46" s="145">
        <v>0</v>
      </c>
      <c r="AN46" s="145">
        <v>0</v>
      </c>
      <c r="AO46" s="145">
        <v>0</v>
      </c>
      <c r="AP46" s="145">
        <v>0</v>
      </c>
    </row>
    <row r="47" spans="1:42" ht="33" customHeight="1">
      <c r="A47" s="150" t="s">
        <v>71</v>
      </c>
      <c r="B47" s="137" t="s">
        <v>1146</v>
      </c>
      <c r="C47" s="38" t="s">
        <v>47</v>
      </c>
      <c r="D47" s="146">
        <v>697.5</v>
      </c>
      <c r="E47" s="146">
        <v>0</v>
      </c>
      <c r="F47" s="146">
        <v>0</v>
      </c>
      <c r="G47" s="146">
        <v>0</v>
      </c>
      <c r="H47" s="146">
        <v>50</v>
      </c>
      <c r="I47" s="146">
        <v>0</v>
      </c>
      <c r="J47" s="145">
        <v>41</v>
      </c>
      <c r="K47" s="145">
        <v>271</v>
      </c>
      <c r="L47" s="145">
        <v>0</v>
      </c>
      <c r="M47" s="146">
        <v>0</v>
      </c>
      <c r="N47" s="146">
        <v>0</v>
      </c>
      <c r="O47" s="146">
        <v>0</v>
      </c>
      <c r="P47" s="146">
        <v>0</v>
      </c>
      <c r="Q47" s="146">
        <v>0</v>
      </c>
      <c r="R47" s="146">
        <v>0</v>
      </c>
      <c r="S47" s="146">
        <v>0</v>
      </c>
      <c r="T47" s="146">
        <v>40</v>
      </c>
      <c r="U47" s="146">
        <v>0</v>
      </c>
      <c r="V47" s="146">
        <v>0</v>
      </c>
      <c r="W47" s="146">
        <v>0</v>
      </c>
      <c r="X47" s="146">
        <v>0</v>
      </c>
      <c r="Y47" s="146">
        <v>0</v>
      </c>
      <c r="Z47" s="146">
        <v>0</v>
      </c>
      <c r="AA47" s="146">
        <v>0</v>
      </c>
      <c r="AB47" s="146">
        <v>0</v>
      </c>
      <c r="AC47" s="146">
        <v>190</v>
      </c>
      <c r="AD47" s="146">
        <v>30</v>
      </c>
      <c r="AE47" s="146">
        <v>0</v>
      </c>
      <c r="AF47" s="146">
        <v>0</v>
      </c>
      <c r="AG47" s="146">
        <v>0</v>
      </c>
      <c r="AH47" s="146">
        <v>0</v>
      </c>
      <c r="AI47" s="146">
        <v>0</v>
      </c>
      <c r="AJ47" s="146">
        <v>75.5</v>
      </c>
      <c r="AK47" s="146">
        <v>0</v>
      </c>
      <c r="AL47" s="146">
        <v>0</v>
      </c>
      <c r="AM47" s="146">
        <v>0</v>
      </c>
      <c r="AN47" s="146">
        <v>0</v>
      </c>
      <c r="AO47" s="146">
        <v>0</v>
      </c>
      <c r="AP47" s="146">
        <v>0</v>
      </c>
    </row>
    <row r="48" spans="1:42" ht="54.75" customHeight="1">
      <c r="A48" s="150" t="s">
        <v>71</v>
      </c>
      <c r="B48" s="137" t="s">
        <v>1149</v>
      </c>
      <c r="C48" s="38" t="s">
        <v>47</v>
      </c>
      <c r="D48" s="146">
        <f t="shared" si="3"/>
        <v>97.240000000000009</v>
      </c>
      <c r="E48" s="145"/>
      <c r="F48" s="145"/>
      <c r="G48" s="145"/>
      <c r="H48" s="145"/>
      <c r="I48" s="145"/>
      <c r="J48" s="145"/>
      <c r="K48" s="145">
        <v>4.74</v>
      </c>
      <c r="L48" s="145"/>
      <c r="M48" s="145">
        <v>5</v>
      </c>
      <c r="N48" s="145">
        <v>13</v>
      </c>
      <c r="O48" s="145">
        <v>1</v>
      </c>
      <c r="P48" s="145">
        <v>13</v>
      </c>
      <c r="Q48" s="145">
        <v>1</v>
      </c>
      <c r="R48" s="145"/>
      <c r="S48" s="145">
        <v>11</v>
      </c>
      <c r="T48" s="145"/>
      <c r="U48" s="145">
        <v>4</v>
      </c>
      <c r="V48" s="145"/>
      <c r="W48" s="145">
        <v>4.5</v>
      </c>
      <c r="X48" s="145"/>
      <c r="Y48" s="145"/>
      <c r="Z48" s="145"/>
      <c r="AA48" s="145"/>
      <c r="AB48" s="145"/>
      <c r="AC48" s="145"/>
      <c r="AD48" s="145"/>
      <c r="AE48" s="39"/>
      <c r="AF48" s="39">
        <v>35</v>
      </c>
      <c r="AG48" s="39"/>
      <c r="AH48" s="39"/>
      <c r="AI48" s="39">
        <v>5</v>
      </c>
      <c r="AJ48" s="145"/>
      <c r="AK48" s="145"/>
      <c r="AL48" s="145"/>
      <c r="AM48" s="145"/>
      <c r="AN48" s="145"/>
      <c r="AO48" s="145"/>
      <c r="AP48" s="145"/>
    </row>
    <row r="49" spans="1:42" ht="36" customHeight="1">
      <c r="A49" s="152" t="s">
        <v>141</v>
      </c>
      <c r="B49" s="139" t="s">
        <v>1150</v>
      </c>
      <c r="C49" s="38" t="s">
        <v>47</v>
      </c>
      <c r="D49" s="144">
        <v>86.759999999999991</v>
      </c>
      <c r="E49" s="145">
        <v>0</v>
      </c>
      <c r="F49" s="145">
        <v>0</v>
      </c>
      <c r="G49" s="145">
        <v>0</v>
      </c>
      <c r="H49" s="145">
        <v>0</v>
      </c>
      <c r="I49" s="145">
        <v>0</v>
      </c>
      <c r="J49" s="145">
        <v>0</v>
      </c>
      <c r="K49" s="145">
        <v>22.839999999999996</v>
      </c>
      <c r="L49" s="145">
        <v>0</v>
      </c>
      <c r="M49" s="145">
        <v>0</v>
      </c>
      <c r="N49" s="145">
        <v>0</v>
      </c>
      <c r="O49" s="145">
        <v>0</v>
      </c>
      <c r="P49" s="145">
        <v>0</v>
      </c>
      <c r="Q49" s="145">
        <v>0</v>
      </c>
      <c r="R49" s="145">
        <v>0</v>
      </c>
      <c r="S49" s="145">
        <v>0</v>
      </c>
      <c r="T49" s="145">
        <v>6.38</v>
      </c>
      <c r="U49" s="145">
        <v>0</v>
      </c>
      <c r="V49" s="145">
        <v>0</v>
      </c>
      <c r="W49" s="145">
        <v>0</v>
      </c>
      <c r="X49" s="145">
        <v>0</v>
      </c>
      <c r="Y49" s="145">
        <v>0</v>
      </c>
      <c r="Z49" s="145">
        <v>0</v>
      </c>
      <c r="AA49" s="145">
        <v>0</v>
      </c>
      <c r="AB49" s="145">
        <v>0</v>
      </c>
      <c r="AC49" s="145">
        <v>0</v>
      </c>
      <c r="AD49" s="145">
        <v>0</v>
      </c>
      <c r="AE49" s="145">
        <v>15.57</v>
      </c>
      <c r="AF49" s="145">
        <v>0</v>
      </c>
      <c r="AG49" s="145">
        <v>17.739999999999998</v>
      </c>
      <c r="AH49" s="145">
        <v>0</v>
      </c>
      <c r="AI49" s="145">
        <v>2.62</v>
      </c>
      <c r="AJ49" s="145">
        <v>21.61</v>
      </c>
      <c r="AK49" s="145">
        <v>0</v>
      </c>
      <c r="AL49" s="145">
        <v>0</v>
      </c>
      <c r="AM49" s="145">
        <v>0</v>
      </c>
      <c r="AN49" s="145">
        <v>0</v>
      </c>
      <c r="AO49" s="145">
        <v>0</v>
      </c>
      <c r="AP49" s="145">
        <v>0</v>
      </c>
    </row>
    <row r="50" spans="1:42" ht="33" customHeight="1">
      <c r="A50" s="152">
        <v>4</v>
      </c>
      <c r="B50" s="138" t="s">
        <v>1156</v>
      </c>
      <c r="C50" s="38" t="s">
        <v>47</v>
      </c>
      <c r="D50" s="144">
        <f t="shared" ref="D50:AP50" si="25">D51+D60</f>
        <v>2173.42</v>
      </c>
      <c r="E50" s="144">
        <f t="shared" si="25"/>
        <v>52.733000000000004</v>
      </c>
      <c r="F50" s="144">
        <f t="shared" si="25"/>
        <v>21.979999999999997</v>
      </c>
      <c r="G50" s="144">
        <f t="shared" si="25"/>
        <v>0.39</v>
      </c>
      <c r="H50" s="144">
        <f t="shared" si="25"/>
        <v>236.42000000000002</v>
      </c>
      <c r="I50" s="144">
        <f t="shared" si="25"/>
        <v>0</v>
      </c>
      <c r="J50" s="144">
        <f t="shared" si="25"/>
        <v>603.14</v>
      </c>
      <c r="K50" s="144">
        <f t="shared" si="25"/>
        <v>72.050000000000011</v>
      </c>
      <c r="L50" s="144">
        <f t="shared" si="25"/>
        <v>0</v>
      </c>
      <c r="M50" s="144">
        <f t="shared" si="25"/>
        <v>6.94</v>
      </c>
      <c r="N50" s="144">
        <f t="shared" si="25"/>
        <v>12.6</v>
      </c>
      <c r="O50" s="144">
        <f t="shared" si="25"/>
        <v>1.57</v>
      </c>
      <c r="P50" s="144">
        <f t="shared" si="25"/>
        <v>35.846000000000004</v>
      </c>
      <c r="Q50" s="144">
        <f t="shared" si="25"/>
        <v>3.8409999999999997</v>
      </c>
      <c r="R50" s="144">
        <f t="shared" si="25"/>
        <v>0</v>
      </c>
      <c r="S50" s="144">
        <f t="shared" si="25"/>
        <v>41.19</v>
      </c>
      <c r="T50" s="144">
        <f t="shared" si="25"/>
        <v>20.22</v>
      </c>
      <c r="U50" s="144">
        <f t="shared" si="25"/>
        <v>7.01</v>
      </c>
      <c r="V50" s="144">
        <f t="shared" si="25"/>
        <v>0</v>
      </c>
      <c r="W50" s="144">
        <f t="shared" si="25"/>
        <v>17.399999999999999</v>
      </c>
      <c r="X50" s="144">
        <f t="shared" si="25"/>
        <v>64.710000000000008</v>
      </c>
      <c r="Y50" s="144">
        <f t="shared" si="25"/>
        <v>12.73</v>
      </c>
      <c r="Z50" s="144">
        <f t="shared" si="25"/>
        <v>26.6</v>
      </c>
      <c r="AA50" s="144">
        <f t="shared" si="25"/>
        <v>49.51</v>
      </c>
      <c r="AB50" s="144">
        <f t="shared" si="25"/>
        <v>7.0799999999999992</v>
      </c>
      <c r="AC50" s="144">
        <f t="shared" si="25"/>
        <v>52.33</v>
      </c>
      <c r="AD50" s="144">
        <f t="shared" si="25"/>
        <v>0</v>
      </c>
      <c r="AE50" s="144">
        <f t="shared" si="25"/>
        <v>22.39</v>
      </c>
      <c r="AF50" s="144">
        <f t="shared" si="25"/>
        <v>226.15</v>
      </c>
      <c r="AG50" s="144">
        <f t="shared" si="25"/>
        <v>133.78</v>
      </c>
      <c r="AH50" s="144">
        <f t="shared" si="25"/>
        <v>7.7</v>
      </c>
      <c r="AI50" s="144">
        <f t="shared" si="25"/>
        <v>28.25</v>
      </c>
      <c r="AJ50" s="144">
        <f t="shared" si="25"/>
        <v>249.21</v>
      </c>
      <c r="AK50" s="144">
        <f t="shared" si="25"/>
        <v>85.68</v>
      </c>
      <c r="AL50" s="144">
        <f t="shared" si="25"/>
        <v>12.34</v>
      </c>
      <c r="AM50" s="144">
        <f t="shared" si="25"/>
        <v>19.700000000000003</v>
      </c>
      <c r="AN50" s="144">
        <f t="shared" si="25"/>
        <v>22.329999999999995</v>
      </c>
      <c r="AO50" s="144">
        <f t="shared" si="25"/>
        <v>19.600000000000001</v>
      </c>
      <c r="AP50" s="144">
        <f t="shared" si="25"/>
        <v>0</v>
      </c>
    </row>
    <row r="51" spans="1:42" ht="33" customHeight="1">
      <c r="A51" s="152" t="s">
        <v>1928</v>
      </c>
      <c r="B51" s="139" t="s">
        <v>1153</v>
      </c>
      <c r="C51" s="38" t="s">
        <v>47</v>
      </c>
      <c r="D51" s="144">
        <f t="shared" ref="D51:AP51" si="26">D52+D56</f>
        <v>2024.7000000000003</v>
      </c>
      <c r="E51" s="144">
        <f t="shared" si="26"/>
        <v>45.910000000000004</v>
      </c>
      <c r="F51" s="144">
        <f t="shared" si="26"/>
        <v>21.979999999999997</v>
      </c>
      <c r="G51" s="144">
        <f t="shared" si="26"/>
        <v>0.39</v>
      </c>
      <c r="H51" s="144">
        <f t="shared" si="26"/>
        <v>236.42000000000002</v>
      </c>
      <c r="I51" s="144">
        <f t="shared" si="26"/>
        <v>0</v>
      </c>
      <c r="J51" s="144">
        <f t="shared" si="26"/>
        <v>597.04999999999995</v>
      </c>
      <c r="K51" s="144">
        <f t="shared" si="26"/>
        <v>72.050000000000011</v>
      </c>
      <c r="L51" s="144">
        <f t="shared" si="26"/>
        <v>0</v>
      </c>
      <c r="M51" s="144">
        <f t="shared" si="26"/>
        <v>6.94</v>
      </c>
      <c r="N51" s="144">
        <f t="shared" si="26"/>
        <v>5.18</v>
      </c>
      <c r="O51" s="144">
        <f t="shared" si="26"/>
        <v>1.57</v>
      </c>
      <c r="P51" s="144">
        <f t="shared" si="26"/>
        <v>33.64</v>
      </c>
      <c r="Q51" s="144">
        <f t="shared" si="26"/>
        <v>2.88</v>
      </c>
      <c r="R51" s="144">
        <f t="shared" si="26"/>
        <v>0</v>
      </c>
      <c r="S51" s="144">
        <f t="shared" si="26"/>
        <v>41.19</v>
      </c>
      <c r="T51" s="144">
        <f t="shared" si="26"/>
        <v>20.22</v>
      </c>
      <c r="U51" s="144">
        <f t="shared" si="26"/>
        <v>7.01</v>
      </c>
      <c r="V51" s="144">
        <f t="shared" si="26"/>
        <v>0</v>
      </c>
      <c r="W51" s="144">
        <f t="shared" si="26"/>
        <v>17.25</v>
      </c>
      <c r="X51" s="144">
        <f t="shared" si="26"/>
        <v>59.480000000000004</v>
      </c>
      <c r="Y51" s="144">
        <f t="shared" si="26"/>
        <v>12.73</v>
      </c>
      <c r="Z51" s="144">
        <f t="shared" si="26"/>
        <v>26.6</v>
      </c>
      <c r="AA51" s="144">
        <f t="shared" si="26"/>
        <v>49.51</v>
      </c>
      <c r="AB51" s="144">
        <f t="shared" si="26"/>
        <v>7.0799999999999992</v>
      </c>
      <c r="AC51" s="144">
        <f t="shared" si="26"/>
        <v>52.33</v>
      </c>
      <c r="AD51" s="144">
        <f t="shared" si="26"/>
        <v>0</v>
      </c>
      <c r="AE51" s="144">
        <f t="shared" si="26"/>
        <v>22.39</v>
      </c>
      <c r="AF51" s="144">
        <f t="shared" si="26"/>
        <v>226.15</v>
      </c>
      <c r="AG51" s="144">
        <f t="shared" si="26"/>
        <v>57.29</v>
      </c>
      <c r="AH51" s="144">
        <f t="shared" si="26"/>
        <v>7.7</v>
      </c>
      <c r="AI51" s="144">
        <f t="shared" si="26"/>
        <v>28.25</v>
      </c>
      <c r="AJ51" s="144">
        <f t="shared" si="26"/>
        <v>249.21</v>
      </c>
      <c r="AK51" s="144">
        <f t="shared" si="26"/>
        <v>42.33</v>
      </c>
      <c r="AL51" s="144">
        <f t="shared" si="26"/>
        <v>12.34</v>
      </c>
      <c r="AM51" s="144">
        <f t="shared" si="26"/>
        <v>19.700000000000003</v>
      </c>
      <c r="AN51" s="144">
        <f t="shared" si="26"/>
        <v>22.329999999999995</v>
      </c>
      <c r="AO51" s="144">
        <f t="shared" si="26"/>
        <v>19.600000000000001</v>
      </c>
      <c r="AP51" s="144">
        <f t="shared" si="26"/>
        <v>0</v>
      </c>
    </row>
    <row r="52" spans="1:42" ht="33" customHeight="1">
      <c r="A52" s="155" t="s">
        <v>41</v>
      </c>
      <c r="B52" s="137" t="s">
        <v>1144</v>
      </c>
      <c r="C52" s="38" t="s">
        <v>47</v>
      </c>
      <c r="D52" s="146">
        <f t="shared" si="3"/>
        <v>726.24000000000012</v>
      </c>
      <c r="E52" s="145">
        <f t="shared" ref="E52:AP52" si="27">E54+E55+E53</f>
        <v>40.900000000000006</v>
      </c>
      <c r="F52" s="145">
        <f t="shared" si="27"/>
        <v>19.739999999999998</v>
      </c>
      <c r="G52" s="145">
        <f t="shared" si="27"/>
        <v>0.39</v>
      </c>
      <c r="H52" s="145">
        <f t="shared" si="27"/>
        <v>119.14</v>
      </c>
      <c r="I52" s="145">
        <f t="shared" si="27"/>
        <v>0</v>
      </c>
      <c r="J52" s="145">
        <f t="shared" si="27"/>
        <v>42.05</v>
      </c>
      <c r="K52" s="145">
        <f t="shared" si="27"/>
        <v>14.07</v>
      </c>
      <c r="L52" s="145">
        <f t="shared" si="27"/>
        <v>0</v>
      </c>
      <c r="M52" s="145">
        <f t="shared" si="27"/>
        <v>0</v>
      </c>
      <c r="N52" s="145">
        <f t="shared" si="27"/>
        <v>0</v>
      </c>
      <c r="O52" s="145">
        <f t="shared" si="27"/>
        <v>0</v>
      </c>
      <c r="P52" s="145">
        <f t="shared" si="27"/>
        <v>6.1099999999999994</v>
      </c>
      <c r="Q52" s="145">
        <f t="shared" si="27"/>
        <v>0</v>
      </c>
      <c r="R52" s="145">
        <f t="shared" si="27"/>
        <v>0</v>
      </c>
      <c r="S52" s="145">
        <f t="shared" si="27"/>
        <v>37.339999999999996</v>
      </c>
      <c r="T52" s="145">
        <f t="shared" si="27"/>
        <v>20.22</v>
      </c>
      <c r="U52" s="145">
        <f t="shared" si="27"/>
        <v>7.01</v>
      </c>
      <c r="V52" s="145">
        <f t="shared" si="27"/>
        <v>0</v>
      </c>
      <c r="W52" s="145">
        <f t="shared" si="27"/>
        <v>17.25</v>
      </c>
      <c r="X52" s="145">
        <f t="shared" si="27"/>
        <v>59.480000000000004</v>
      </c>
      <c r="Y52" s="145">
        <f t="shared" si="27"/>
        <v>12.73</v>
      </c>
      <c r="Z52" s="145">
        <f t="shared" si="27"/>
        <v>26.6</v>
      </c>
      <c r="AA52" s="145">
        <f t="shared" si="27"/>
        <v>49.51</v>
      </c>
      <c r="AB52" s="145">
        <f t="shared" si="27"/>
        <v>7.0799999999999992</v>
      </c>
      <c r="AC52" s="145">
        <f t="shared" si="27"/>
        <v>2.33</v>
      </c>
      <c r="AD52" s="145">
        <f t="shared" si="27"/>
        <v>0</v>
      </c>
      <c r="AE52" s="145">
        <f t="shared" si="27"/>
        <v>22.39</v>
      </c>
      <c r="AF52" s="145">
        <f t="shared" si="27"/>
        <v>13.15</v>
      </c>
      <c r="AG52" s="145">
        <f t="shared" si="27"/>
        <v>57.29</v>
      </c>
      <c r="AH52" s="145">
        <f t="shared" si="27"/>
        <v>7.7</v>
      </c>
      <c r="AI52" s="145">
        <f t="shared" si="27"/>
        <v>18.25</v>
      </c>
      <c r="AJ52" s="145">
        <f t="shared" si="27"/>
        <v>20.41</v>
      </c>
      <c r="AK52" s="145">
        <f t="shared" si="27"/>
        <v>42.33</v>
      </c>
      <c r="AL52" s="145">
        <f t="shared" si="27"/>
        <v>1.1399999999999999</v>
      </c>
      <c r="AM52" s="145">
        <f t="shared" si="27"/>
        <v>19.700000000000003</v>
      </c>
      <c r="AN52" s="145">
        <f t="shared" si="27"/>
        <v>22.329999999999995</v>
      </c>
      <c r="AO52" s="145">
        <f t="shared" si="27"/>
        <v>19.600000000000001</v>
      </c>
      <c r="AP52" s="145">
        <f t="shared" si="27"/>
        <v>0</v>
      </c>
    </row>
    <row r="53" spans="1:42" ht="33" customHeight="1">
      <c r="A53" s="150" t="s">
        <v>71</v>
      </c>
      <c r="B53" s="137" t="s">
        <v>1145</v>
      </c>
      <c r="C53" s="38" t="s">
        <v>47</v>
      </c>
      <c r="D53" s="146">
        <v>415.02</v>
      </c>
      <c r="E53" s="145">
        <v>36.900000000000006</v>
      </c>
      <c r="F53" s="145">
        <v>19.739999999999998</v>
      </c>
      <c r="G53" s="145">
        <v>0.39</v>
      </c>
      <c r="H53" s="145">
        <v>20.14</v>
      </c>
      <c r="I53" s="145">
        <v>0</v>
      </c>
      <c r="J53" s="145">
        <v>0</v>
      </c>
      <c r="K53" s="145">
        <v>0</v>
      </c>
      <c r="L53" s="145">
        <v>0</v>
      </c>
      <c r="M53" s="145">
        <v>0</v>
      </c>
      <c r="N53" s="145">
        <v>0</v>
      </c>
      <c r="O53" s="145">
        <v>0</v>
      </c>
      <c r="P53" s="145">
        <v>0</v>
      </c>
      <c r="Q53" s="145">
        <v>0</v>
      </c>
      <c r="R53" s="145">
        <v>0</v>
      </c>
      <c r="S53" s="145">
        <v>22.4</v>
      </c>
      <c r="T53" s="145">
        <v>12.08</v>
      </c>
      <c r="U53" s="145">
        <v>2.38</v>
      </c>
      <c r="V53" s="145">
        <v>0</v>
      </c>
      <c r="W53" s="145">
        <v>17.25</v>
      </c>
      <c r="X53" s="145">
        <v>50.480000000000004</v>
      </c>
      <c r="Y53" s="145">
        <v>7.23</v>
      </c>
      <c r="Z53" s="145">
        <v>12.600000000000001</v>
      </c>
      <c r="AA53" s="145">
        <v>25.009999999999998</v>
      </c>
      <c r="AB53" s="145">
        <v>7.0799999999999992</v>
      </c>
      <c r="AC53" s="145">
        <v>0</v>
      </c>
      <c r="AD53" s="145">
        <v>0</v>
      </c>
      <c r="AE53" s="145">
        <v>20.71</v>
      </c>
      <c r="AF53" s="145">
        <v>2.06</v>
      </c>
      <c r="AG53" s="145">
        <v>52.42</v>
      </c>
      <c r="AH53" s="145">
        <v>3.2</v>
      </c>
      <c r="AI53" s="145">
        <v>16.190000000000001</v>
      </c>
      <c r="AJ53" s="145">
        <v>20.41</v>
      </c>
      <c r="AK53" s="145">
        <v>36.39</v>
      </c>
      <c r="AL53" s="145">
        <v>1.1399999999999999</v>
      </c>
      <c r="AM53" s="145">
        <v>8.0500000000000007</v>
      </c>
      <c r="AN53" s="145">
        <v>20.769999999999996</v>
      </c>
      <c r="AO53" s="145">
        <v>0</v>
      </c>
      <c r="AP53" s="145">
        <v>0</v>
      </c>
    </row>
    <row r="54" spans="1:42" ht="33" customHeight="1">
      <c r="A54" s="150" t="s">
        <v>71</v>
      </c>
      <c r="B54" s="137" t="s">
        <v>1146</v>
      </c>
      <c r="C54" s="38" t="s">
        <v>47</v>
      </c>
      <c r="D54" s="146">
        <v>99</v>
      </c>
      <c r="E54" s="145">
        <v>0</v>
      </c>
      <c r="F54" s="145">
        <v>0</v>
      </c>
      <c r="G54" s="145">
        <v>0</v>
      </c>
      <c r="H54" s="145">
        <v>99</v>
      </c>
      <c r="I54" s="145">
        <v>0</v>
      </c>
      <c r="J54" s="145">
        <v>0</v>
      </c>
      <c r="K54" s="145">
        <v>0</v>
      </c>
      <c r="L54" s="145">
        <v>0</v>
      </c>
      <c r="M54" s="145">
        <v>0</v>
      </c>
      <c r="N54" s="145">
        <v>0</v>
      </c>
      <c r="O54" s="145">
        <v>0</v>
      </c>
      <c r="P54" s="145">
        <v>0</v>
      </c>
      <c r="Q54" s="145">
        <v>0</v>
      </c>
      <c r="R54" s="145">
        <v>0</v>
      </c>
      <c r="S54" s="145">
        <v>0</v>
      </c>
      <c r="T54" s="145">
        <v>0</v>
      </c>
      <c r="U54" s="145">
        <v>0</v>
      </c>
      <c r="V54" s="145">
        <v>0</v>
      </c>
      <c r="W54" s="145">
        <v>0</v>
      </c>
      <c r="X54" s="145">
        <v>0</v>
      </c>
      <c r="Y54" s="145">
        <v>0</v>
      </c>
      <c r="Z54" s="145">
        <v>0</v>
      </c>
      <c r="AA54" s="145">
        <v>0</v>
      </c>
      <c r="AB54" s="145">
        <v>0</v>
      </c>
      <c r="AC54" s="145">
        <v>0</v>
      </c>
      <c r="AD54" s="145">
        <v>0</v>
      </c>
      <c r="AE54" s="145">
        <v>0</v>
      </c>
      <c r="AF54" s="145">
        <v>0</v>
      </c>
      <c r="AG54" s="145">
        <v>0</v>
      </c>
      <c r="AH54" s="145">
        <v>0</v>
      </c>
      <c r="AI54" s="145">
        <v>0</v>
      </c>
      <c r="AJ54" s="145">
        <v>0</v>
      </c>
      <c r="AK54" s="145">
        <v>0</v>
      </c>
      <c r="AL54" s="145">
        <v>0</v>
      </c>
      <c r="AM54" s="145">
        <v>0</v>
      </c>
      <c r="AN54" s="145">
        <v>0</v>
      </c>
      <c r="AO54" s="145">
        <v>0</v>
      </c>
      <c r="AP54" s="145">
        <v>0</v>
      </c>
    </row>
    <row r="55" spans="1:42" ht="51" customHeight="1">
      <c r="A55" s="150" t="s">
        <v>71</v>
      </c>
      <c r="B55" s="137" t="s">
        <v>1149</v>
      </c>
      <c r="C55" s="38" t="s">
        <v>47</v>
      </c>
      <c r="D55" s="146">
        <v>212.22000000000003</v>
      </c>
      <c r="E55" s="145">
        <v>4</v>
      </c>
      <c r="F55" s="145"/>
      <c r="G55" s="145"/>
      <c r="H55" s="145"/>
      <c r="I55" s="145"/>
      <c r="J55" s="39">
        <v>42.05</v>
      </c>
      <c r="K55" s="39">
        <v>14.07</v>
      </c>
      <c r="L55" s="145"/>
      <c r="M55" s="39">
        <v>0</v>
      </c>
      <c r="N55" s="39">
        <v>0</v>
      </c>
      <c r="O55" s="39">
        <v>0</v>
      </c>
      <c r="P55" s="39">
        <v>6.1099999999999994</v>
      </c>
      <c r="Q55" s="39">
        <v>0</v>
      </c>
      <c r="R55" s="39">
        <v>0</v>
      </c>
      <c r="S55" s="145">
        <v>14.94</v>
      </c>
      <c r="T55" s="145">
        <v>8.14</v>
      </c>
      <c r="U55" s="145">
        <v>4.63</v>
      </c>
      <c r="V55" s="145"/>
      <c r="W55" s="145"/>
      <c r="X55" s="145">
        <v>9</v>
      </c>
      <c r="Y55" s="145">
        <v>5.5</v>
      </c>
      <c r="Z55" s="145">
        <v>14</v>
      </c>
      <c r="AA55" s="145">
        <v>24.5</v>
      </c>
      <c r="AB55" s="145"/>
      <c r="AC55" s="39">
        <v>2.33</v>
      </c>
      <c r="AD55" s="145"/>
      <c r="AE55" s="39">
        <v>1.68</v>
      </c>
      <c r="AF55" s="39">
        <v>11.09</v>
      </c>
      <c r="AG55" s="39">
        <v>4.87</v>
      </c>
      <c r="AH55" s="39">
        <v>4.5</v>
      </c>
      <c r="AI55" s="39">
        <v>2.06</v>
      </c>
      <c r="AJ55" s="39"/>
      <c r="AK55" s="39">
        <v>5.94</v>
      </c>
      <c r="AL55" s="39"/>
      <c r="AM55" s="39">
        <v>11.65</v>
      </c>
      <c r="AN55" s="39">
        <v>1.56</v>
      </c>
      <c r="AO55" s="39">
        <v>19.600000000000001</v>
      </c>
      <c r="AP55" s="39"/>
    </row>
    <row r="56" spans="1:42" ht="36" customHeight="1">
      <c r="A56" s="155" t="s">
        <v>41</v>
      </c>
      <c r="B56" s="137" t="s">
        <v>1951</v>
      </c>
      <c r="C56" s="38" t="s">
        <v>47</v>
      </c>
      <c r="D56" s="146">
        <f>SUM(D57:D59)</f>
        <v>1298.46</v>
      </c>
      <c r="E56" s="146">
        <f t="shared" ref="E56:AP56" si="28">SUM(E57:E59)</f>
        <v>5.01</v>
      </c>
      <c r="F56" s="146">
        <f t="shared" si="28"/>
        <v>2.2400000000000002</v>
      </c>
      <c r="G56" s="146">
        <f t="shared" si="28"/>
        <v>0</v>
      </c>
      <c r="H56" s="146">
        <f t="shared" si="28"/>
        <v>117.28</v>
      </c>
      <c r="I56" s="146">
        <f t="shared" si="28"/>
        <v>0</v>
      </c>
      <c r="J56" s="146">
        <f t="shared" si="28"/>
        <v>555</v>
      </c>
      <c r="K56" s="146">
        <f t="shared" si="28"/>
        <v>57.980000000000004</v>
      </c>
      <c r="L56" s="146">
        <f t="shared" si="28"/>
        <v>0</v>
      </c>
      <c r="M56" s="146">
        <f t="shared" si="28"/>
        <v>6.94</v>
      </c>
      <c r="N56" s="146">
        <f t="shared" si="28"/>
        <v>5.18</v>
      </c>
      <c r="O56" s="146">
        <f t="shared" si="28"/>
        <v>1.57</v>
      </c>
      <c r="P56" s="146">
        <f t="shared" si="28"/>
        <v>27.53</v>
      </c>
      <c r="Q56" s="146">
        <f t="shared" si="28"/>
        <v>2.88</v>
      </c>
      <c r="R56" s="146">
        <f t="shared" si="28"/>
        <v>0</v>
      </c>
      <c r="S56" s="146">
        <f t="shared" si="28"/>
        <v>3.85</v>
      </c>
      <c r="T56" s="146">
        <f t="shared" si="28"/>
        <v>0</v>
      </c>
      <c r="U56" s="146">
        <f t="shared" si="28"/>
        <v>0</v>
      </c>
      <c r="V56" s="146">
        <f t="shared" si="28"/>
        <v>0</v>
      </c>
      <c r="W56" s="146">
        <f t="shared" si="28"/>
        <v>0</v>
      </c>
      <c r="X56" s="146">
        <f t="shared" si="28"/>
        <v>0</v>
      </c>
      <c r="Y56" s="146">
        <f t="shared" si="28"/>
        <v>0</v>
      </c>
      <c r="Z56" s="146">
        <f t="shared" si="28"/>
        <v>0</v>
      </c>
      <c r="AA56" s="146">
        <f t="shared" si="28"/>
        <v>0</v>
      </c>
      <c r="AB56" s="146">
        <f t="shared" si="28"/>
        <v>0</v>
      </c>
      <c r="AC56" s="146">
        <f t="shared" si="28"/>
        <v>50</v>
      </c>
      <c r="AD56" s="146">
        <f t="shared" si="28"/>
        <v>0</v>
      </c>
      <c r="AE56" s="146">
        <f t="shared" si="28"/>
        <v>0</v>
      </c>
      <c r="AF56" s="146">
        <f t="shared" si="28"/>
        <v>213</v>
      </c>
      <c r="AG56" s="146">
        <f t="shared" si="28"/>
        <v>0</v>
      </c>
      <c r="AH56" s="146">
        <f t="shared" si="28"/>
        <v>0</v>
      </c>
      <c r="AI56" s="146">
        <f t="shared" si="28"/>
        <v>10</v>
      </c>
      <c r="AJ56" s="146">
        <f t="shared" si="28"/>
        <v>228.8</v>
      </c>
      <c r="AK56" s="146">
        <f t="shared" si="28"/>
        <v>0</v>
      </c>
      <c r="AL56" s="146">
        <f t="shared" si="28"/>
        <v>11.2</v>
      </c>
      <c r="AM56" s="146">
        <f t="shared" si="28"/>
        <v>0</v>
      </c>
      <c r="AN56" s="146">
        <f t="shared" si="28"/>
        <v>0</v>
      </c>
      <c r="AO56" s="146">
        <f t="shared" si="28"/>
        <v>0</v>
      </c>
      <c r="AP56" s="146">
        <f t="shared" si="28"/>
        <v>0</v>
      </c>
    </row>
    <row r="57" spans="1:42" ht="33" customHeight="1">
      <c r="A57" s="150" t="s">
        <v>71</v>
      </c>
      <c r="B57" s="137" t="s">
        <v>1145</v>
      </c>
      <c r="C57" s="38" t="s">
        <v>47</v>
      </c>
      <c r="D57" s="146">
        <v>56.710000000000008</v>
      </c>
      <c r="E57" s="145">
        <v>5.01</v>
      </c>
      <c r="F57" s="145">
        <v>2.2400000000000002</v>
      </c>
      <c r="G57" s="145">
        <v>0</v>
      </c>
      <c r="H57" s="145">
        <v>0</v>
      </c>
      <c r="I57" s="145">
        <v>0</v>
      </c>
      <c r="J57" s="145">
        <v>0</v>
      </c>
      <c r="K57" s="145">
        <v>0</v>
      </c>
      <c r="L57" s="145">
        <v>0</v>
      </c>
      <c r="M57" s="145">
        <v>6.94</v>
      </c>
      <c r="N57" s="145">
        <v>4.49</v>
      </c>
      <c r="O57" s="145">
        <v>1.57</v>
      </c>
      <c r="P57" s="145">
        <v>21.53</v>
      </c>
      <c r="Q57" s="145">
        <v>2.88</v>
      </c>
      <c r="R57" s="145">
        <v>0</v>
      </c>
      <c r="S57" s="145">
        <v>0.85</v>
      </c>
      <c r="T57" s="145">
        <v>0</v>
      </c>
      <c r="U57" s="145">
        <v>0</v>
      </c>
      <c r="V57" s="145">
        <v>0</v>
      </c>
      <c r="W57" s="145">
        <v>0</v>
      </c>
      <c r="X57" s="145">
        <v>0</v>
      </c>
      <c r="Y57" s="145">
        <v>0</v>
      </c>
      <c r="Z57" s="145">
        <v>0</v>
      </c>
      <c r="AA57" s="145">
        <v>0</v>
      </c>
      <c r="AB57" s="145">
        <v>0</v>
      </c>
      <c r="AC57" s="145">
        <v>0</v>
      </c>
      <c r="AD57" s="145">
        <v>0</v>
      </c>
      <c r="AE57" s="145">
        <v>0</v>
      </c>
      <c r="AF57" s="145">
        <v>0</v>
      </c>
      <c r="AG57" s="145">
        <v>0</v>
      </c>
      <c r="AH57" s="145">
        <v>0</v>
      </c>
      <c r="AI57" s="145">
        <v>0</v>
      </c>
      <c r="AJ57" s="145">
        <v>0</v>
      </c>
      <c r="AK57" s="145">
        <v>0</v>
      </c>
      <c r="AL57" s="145">
        <v>11.2</v>
      </c>
      <c r="AM57" s="145">
        <v>0</v>
      </c>
      <c r="AN57" s="145">
        <v>0</v>
      </c>
      <c r="AO57" s="145">
        <v>0</v>
      </c>
      <c r="AP57" s="145">
        <v>0</v>
      </c>
    </row>
    <row r="58" spans="1:42" ht="33" customHeight="1">
      <c r="A58" s="150" t="s">
        <v>71</v>
      </c>
      <c r="B58" s="137" t="s">
        <v>1146</v>
      </c>
      <c r="C58" s="38" t="s">
        <v>47</v>
      </c>
      <c r="D58" s="146">
        <v>602.07999999999993</v>
      </c>
      <c r="E58" s="145">
        <v>0</v>
      </c>
      <c r="F58" s="145">
        <v>0</v>
      </c>
      <c r="G58" s="145">
        <v>0</v>
      </c>
      <c r="H58" s="145">
        <v>103.28</v>
      </c>
      <c r="I58" s="145">
        <v>0</v>
      </c>
      <c r="J58" s="145">
        <v>167</v>
      </c>
      <c r="K58" s="145">
        <v>53</v>
      </c>
      <c r="L58" s="145">
        <v>0</v>
      </c>
      <c r="M58" s="145">
        <v>0</v>
      </c>
      <c r="N58" s="145">
        <v>0</v>
      </c>
      <c r="O58" s="145">
        <v>0</v>
      </c>
      <c r="P58" s="145">
        <v>0</v>
      </c>
      <c r="Q58" s="145">
        <v>0</v>
      </c>
      <c r="R58" s="145">
        <v>0</v>
      </c>
      <c r="S58" s="145">
        <v>0</v>
      </c>
      <c r="T58" s="145">
        <v>0</v>
      </c>
      <c r="U58" s="145">
        <v>0</v>
      </c>
      <c r="V58" s="145">
        <v>0</v>
      </c>
      <c r="W58" s="145">
        <v>0</v>
      </c>
      <c r="X58" s="145">
        <v>0</v>
      </c>
      <c r="Y58" s="145">
        <v>0</v>
      </c>
      <c r="Z58" s="145">
        <v>0</v>
      </c>
      <c r="AA58" s="145">
        <v>0</v>
      </c>
      <c r="AB58" s="145">
        <v>0</v>
      </c>
      <c r="AC58" s="145">
        <v>50</v>
      </c>
      <c r="AD58" s="145">
        <v>0</v>
      </c>
      <c r="AE58" s="145">
        <v>0</v>
      </c>
      <c r="AF58" s="145">
        <v>0</v>
      </c>
      <c r="AG58" s="145">
        <v>0</v>
      </c>
      <c r="AH58" s="145">
        <v>0</v>
      </c>
      <c r="AI58" s="145">
        <v>0</v>
      </c>
      <c r="AJ58" s="145">
        <v>228.8</v>
      </c>
      <c r="AK58" s="145">
        <v>0</v>
      </c>
      <c r="AL58" s="145">
        <v>0</v>
      </c>
      <c r="AM58" s="145">
        <v>0</v>
      </c>
      <c r="AN58" s="145">
        <v>0</v>
      </c>
      <c r="AO58" s="145">
        <v>0</v>
      </c>
      <c r="AP58" s="145">
        <v>0</v>
      </c>
    </row>
    <row r="59" spans="1:42" ht="51" customHeight="1">
      <c r="A59" s="150" t="s">
        <v>71</v>
      </c>
      <c r="B59" s="137" t="s">
        <v>1149</v>
      </c>
      <c r="C59" s="38" t="s">
        <v>47</v>
      </c>
      <c r="D59" s="146">
        <v>639.67000000000007</v>
      </c>
      <c r="E59" s="146">
        <v>0</v>
      </c>
      <c r="F59" s="146">
        <v>0</v>
      </c>
      <c r="G59" s="146">
        <v>0</v>
      </c>
      <c r="H59" s="146">
        <v>14</v>
      </c>
      <c r="I59" s="146">
        <v>0</v>
      </c>
      <c r="J59" s="146">
        <v>388</v>
      </c>
      <c r="K59" s="146">
        <v>4.9800000000000004</v>
      </c>
      <c r="L59" s="146">
        <v>0</v>
      </c>
      <c r="M59" s="146">
        <v>0</v>
      </c>
      <c r="N59" s="146">
        <v>0.69</v>
      </c>
      <c r="O59" s="146">
        <v>0</v>
      </c>
      <c r="P59" s="146">
        <v>6</v>
      </c>
      <c r="Q59" s="146">
        <v>0</v>
      </c>
      <c r="R59" s="146">
        <v>0</v>
      </c>
      <c r="S59" s="146">
        <v>3</v>
      </c>
      <c r="T59" s="146">
        <v>0</v>
      </c>
      <c r="U59" s="146">
        <v>0</v>
      </c>
      <c r="V59" s="146">
        <v>0</v>
      </c>
      <c r="W59" s="146">
        <v>0</v>
      </c>
      <c r="X59" s="146">
        <v>0</v>
      </c>
      <c r="Y59" s="146">
        <v>0</v>
      </c>
      <c r="Z59" s="146">
        <v>0</v>
      </c>
      <c r="AA59" s="146">
        <v>0</v>
      </c>
      <c r="AB59" s="146">
        <v>0</v>
      </c>
      <c r="AC59" s="146">
        <v>0</v>
      </c>
      <c r="AD59" s="146">
        <v>0</v>
      </c>
      <c r="AE59" s="146">
        <v>0</v>
      </c>
      <c r="AF59" s="146">
        <v>213</v>
      </c>
      <c r="AG59" s="146">
        <v>0</v>
      </c>
      <c r="AH59" s="146">
        <v>0</v>
      </c>
      <c r="AI59" s="146">
        <v>10</v>
      </c>
      <c r="AJ59" s="146">
        <v>0</v>
      </c>
      <c r="AK59" s="146">
        <v>0</v>
      </c>
      <c r="AL59" s="146">
        <v>0</v>
      </c>
      <c r="AM59" s="146">
        <v>0</v>
      </c>
      <c r="AN59" s="146">
        <v>0</v>
      </c>
      <c r="AO59" s="146">
        <v>0</v>
      </c>
      <c r="AP59" s="146">
        <v>0</v>
      </c>
    </row>
    <row r="60" spans="1:42" ht="45" customHeight="1">
      <c r="A60" s="152" t="s">
        <v>1929</v>
      </c>
      <c r="B60" s="139" t="s">
        <v>1150</v>
      </c>
      <c r="C60" s="38" t="s">
        <v>47</v>
      </c>
      <c r="D60" s="144">
        <v>148.72</v>
      </c>
      <c r="E60" s="145">
        <v>6.8229999999999995</v>
      </c>
      <c r="F60" s="145">
        <v>0</v>
      </c>
      <c r="G60" s="145">
        <v>0</v>
      </c>
      <c r="H60" s="145">
        <v>0</v>
      </c>
      <c r="I60" s="145">
        <v>0</v>
      </c>
      <c r="J60" s="145">
        <v>6.09</v>
      </c>
      <c r="K60" s="145">
        <v>0</v>
      </c>
      <c r="L60" s="145">
        <v>0</v>
      </c>
      <c r="M60" s="145">
        <v>0</v>
      </c>
      <c r="N60" s="145">
        <v>7.42</v>
      </c>
      <c r="O60" s="145">
        <v>0</v>
      </c>
      <c r="P60" s="145">
        <v>2.206</v>
      </c>
      <c r="Q60" s="145">
        <v>0.96099999999999997</v>
      </c>
      <c r="R60" s="145">
        <v>0</v>
      </c>
      <c r="S60" s="145">
        <v>0</v>
      </c>
      <c r="T60" s="145">
        <v>0</v>
      </c>
      <c r="U60" s="145">
        <v>0</v>
      </c>
      <c r="V60" s="145">
        <v>0</v>
      </c>
      <c r="W60" s="145">
        <v>0.15</v>
      </c>
      <c r="X60" s="145">
        <v>5.23</v>
      </c>
      <c r="Y60" s="145">
        <v>0</v>
      </c>
      <c r="Z60" s="145">
        <v>0</v>
      </c>
      <c r="AA60" s="145">
        <v>0</v>
      </c>
      <c r="AB60" s="145">
        <v>0</v>
      </c>
      <c r="AC60" s="145">
        <v>0</v>
      </c>
      <c r="AD60" s="145">
        <v>0</v>
      </c>
      <c r="AE60" s="145">
        <v>0</v>
      </c>
      <c r="AF60" s="145">
        <v>0</v>
      </c>
      <c r="AG60" s="145">
        <v>76.490000000000009</v>
      </c>
      <c r="AH60" s="145">
        <v>0</v>
      </c>
      <c r="AI60" s="145">
        <v>0</v>
      </c>
      <c r="AJ60" s="145">
        <v>0</v>
      </c>
      <c r="AK60" s="145">
        <v>43.35</v>
      </c>
      <c r="AL60" s="145">
        <v>0</v>
      </c>
      <c r="AM60" s="145">
        <v>0</v>
      </c>
      <c r="AN60" s="145">
        <v>0</v>
      </c>
      <c r="AO60" s="145">
        <v>0</v>
      </c>
      <c r="AP60" s="145">
        <v>0</v>
      </c>
    </row>
    <row r="61" spans="1:42" ht="33" customHeight="1">
      <c r="A61" s="152">
        <v>5</v>
      </c>
      <c r="B61" s="138" t="s">
        <v>1157</v>
      </c>
      <c r="C61" s="38" t="s">
        <v>47</v>
      </c>
      <c r="D61" s="144">
        <f t="shared" ref="D61:AP61" si="29">D62+D71</f>
        <v>3018.7100000000005</v>
      </c>
      <c r="E61" s="144">
        <f t="shared" si="29"/>
        <v>959.87</v>
      </c>
      <c r="F61" s="144">
        <f t="shared" si="29"/>
        <v>22.08</v>
      </c>
      <c r="G61" s="144">
        <f t="shared" si="29"/>
        <v>1.67</v>
      </c>
      <c r="H61" s="144">
        <f t="shared" si="29"/>
        <v>651.30999999999995</v>
      </c>
      <c r="I61" s="144">
        <f t="shared" si="29"/>
        <v>116.4</v>
      </c>
      <c r="J61" s="144">
        <f t="shared" si="29"/>
        <v>460.53999999999996</v>
      </c>
      <c r="K61" s="144">
        <f t="shared" si="29"/>
        <v>132.43</v>
      </c>
      <c r="L61" s="144">
        <f t="shared" si="29"/>
        <v>0</v>
      </c>
      <c r="M61" s="144">
        <f t="shared" si="29"/>
        <v>0</v>
      </c>
      <c r="N61" s="144">
        <f t="shared" si="29"/>
        <v>0</v>
      </c>
      <c r="O61" s="144">
        <f t="shared" si="29"/>
        <v>0.73</v>
      </c>
      <c r="P61" s="144">
        <f t="shared" si="29"/>
        <v>0</v>
      </c>
      <c r="Q61" s="144">
        <f t="shared" si="29"/>
        <v>1.1000000000000001</v>
      </c>
      <c r="R61" s="144">
        <f t="shared" si="29"/>
        <v>5.87</v>
      </c>
      <c r="S61" s="144">
        <f t="shared" si="29"/>
        <v>5.74</v>
      </c>
      <c r="T61" s="144">
        <f t="shared" si="29"/>
        <v>27.250000000000004</v>
      </c>
      <c r="U61" s="144">
        <f t="shared" si="29"/>
        <v>1.29</v>
      </c>
      <c r="V61" s="144">
        <f t="shared" si="29"/>
        <v>0</v>
      </c>
      <c r="W61" s="144">
        <f t="shared" si="29"/>
        <v>20.69</v>
      </c>
      <c r="X61" s="144">
        <f t="shared" si="29"/>
        <v>0</v>
      </c>
      <c r="Y61" s="144">
        <f t="shared" si="29"/>
        <v>0</v>
      </c>
      <c r="Z61" s="144">
        <f t="shared" si="29"/>
        <v>0</v>
      </c>
      <c r="AA61" s="144">
        <f t="shared" si="29"/>
        <v>0</v>
      </c>
      <c r="AB61" s="144">
        <f t="shared" si="29"/>
        <v>0</v>
      </c>
      <c r="AC61" s="144">
        <f t="shared" si="29"/>
        <v>0</v>
      </c>
      <c r="AD61" s="144">
        <f t="shared" si="29"/>
        <v>0</v>
      </c>
      <c r="AE61" s="144">
        <f t="shared" si="29"/>
        <v>23.58</v>
      </c>
      <c r="AF61" s="144">
        <f t="shared" si="29"/>
        <v>60</v>
      </c>
      <c r="AG61" s="144">
        <f t="shared" si="29"/>
        <v>120.97999999999999</v>
      </c>
      <c r="AH61" s="144">
        <f t="shared" si="29"/>
        <v>2.4</v>
      </c>
      <c r="AI61" s="144">
        <f t="shared" si="29"/>
        <v>0</v>
      </c>
      <c r="AJ61" s="144">
        <f t="shared" si="29"/>
        <v>87.4</v>
      </c>
      <c r="AK61" s="144">
        <f t="shared" si="29"/>
        <v>40.97</v>
      </c>
      <c r="AL61" s="144">
        <f t="shared" si="29"/>
        <v>0</v>
      </c>
      <c r="AM61" s="144">
        <f t="shared" si="29"/>
        <v>1.82</v>
      </c>
      <c r="AN61" s="144">
        <f t="shared" si="29"/>
        <v>214.59</v>
      </c>
      <c r="AO61" s="144">
        <f t="shared" si="29"/>
        <v>0</v>
      </c>
      <c r="AP61" s="144">
        <f t="shared" si="29"/>
        <v>60</v>
      </c>
    </row>
    <row r="62" spans="1:42" ht="33" customHeight="1">
      <c r="A62" s="152" t="s">
        <v>1930</v>
      </c>
      <c r="B62" s="139" t="s">
        <v>1153</v>
      </c>
      <c r="C62" s="38" t="s">
        <v>47</v>
      </c>
      <c r="D62" s="144">
        <f>D63+D67</f>
        <v>2739.0600000000004</v>
      </c>
      <c r="E62" s="144">
        <f t="shared" ref="E62:AP62" si="30">E63+E67</f>
        <v>958.03</v>
      </c>
      <c r="F62" s="144">
        <f t="shared" si="30"/>
        <v>22.08</v>
      </c>
      <c r="G62" s="144">
        <f t="shared" si="30"/>
        <v>1.67</v>
      </c>
      <c r="H62" s="144">
        <f t="shared" si="30"/>
        <v>645.6099999999999</v>
      </c>
      <c r="I62" s="144">
        <f t="shared" si="30"/>
        <v>116.4</v>
      </c>
      <c r="J62" s="144">
        <f t="shared" si="30"/>
        <v>460.53999999999996</v>
      </c>
      <c r="K62" s="144">
        <f t="shared" si="30"/>
        <v>132.43</v>
      </c>
      <c r="L62" s="144">
        <f t="shared" si="30"/>
        <v>0</v>
      </c>
      <c r="M62" s="144">
        <f t="shared" si="30"/>
        <v>0</v>
      </c>
      <c r="N62" s="144">
        <f t="shared" si="30"/>
        <v>0</v>
      </c>
      <c r="O62" s="144">
        <f t="shared" si="30"/>
        <v>0.73</v>
      </c>
      <c r="P62" s="144">
        <f t="shared" si="30"/>
        <v>0</v>
      </c>
      <c r="Q62" s="144">
        <f t="shared" si="30"/>
        <v>1.1000000000000001</v>
      </c>
      <c r="R62" s="144">
        <f t="shared" si="30"/>
        <v>5.87</v>
      </c>
      <c r="S62" s="144">
        <f t="shared" si="30"/>
        <v>5.74</v>
      </c>
      <c r="T62" s="144">
        <f t="shared" si="30"/>
        <v>27.250000000000004</v>
      </c>
      <c r="U62" s="144">
        <f t="shared" si="30"/>
        <v>1.29</v>
      </c>
      <c r="V62" s="144">
        <f t="shared" si="30"/>
        <v>0</v>
      </c>
      <c r="W62" s="144">
        <f t="shared" si="30"/>
        <v>20.69</v>
      </c>
      <c r="X62" s="144">
        <f t="shared" si="30"/>
        <v>0</v>
      </c>
      <c r="Y62" s="144">
        <f t="shared" si="30"/>
        <v>0</v>
      </c>
      <c r="Z62" s="144">
        <f t="shared" si="30"/>
        <v>0</v>
      </c>
      <c r="AA62" s="144">
        <f t="shared" si="30"/>
        <v>0</v>
      </c>
      <c r="AB62" s="144">
        <f t="shared" si="30"/>
        <v>0</v>
      </c>
      <c r="AC62" s="144">
        <f t="shared" si="30"/>
        <v>0</v>
      </c>
      <c r="AD62" s="144">
        <f t="shared" si="30"/>
        <v>0</v>
      </c>
      <c r="AE62" s="144">
        <f t="shared" si="30"/>
        <v>0</v>
      </c>
      <c r="AF62" s="144">
        <f t="shared" si="30"/>
        <v>60</v>
      </c>
      <c r="AG62" s="144">
        <f t="shared" si="30"/>
        <v>67</v>
      </c>
      <c r="AH62" s="144">
        <f t="shared" si="30"/>
        <v>2.4</v>
      </c>
      <c r="AI62" s="144">
        <f t="shared" si="30"/>
        <v>0</v>
      </c>
      <c r="AJ62" s="144">
        <f t="shared" si="30"/>
        <v>87.4</v>
      </c>
      <c r="AK62" s="144">
        <f t="shared" si="30"/>
        <v>11.47</v>
      </c>
      <c r="AL62" s="144">
        <f t="shared" si="30"/>
        <v>0</v>
      </c>
      <c r="AM62" s="144">
        <f t="shared" si="30"/>
        <v>1.82</v>
      </c>
      <c r="AN62" s="144">
        <f t="shared" si="30"/>
        <v>49.54</v>
      </c>
      <c r="AO62" s="144">
        <f t="shared" si="30"/>
        <v>0</v>
      </c>
      <c r="AP62" s="144">
        <f t="shared" si="30"/>
        <v>60</v>
      </c>
    </row>
    <row r="63" spans="1:42" ht="33" customHeight="1">
      <c r="A63" s="155" t="s">
        <v>41</v>
      </c>
      <c r="B63" s="137" t="s">
        <v>1144</v>
      </c>
      <c r="C63" s="38" t="s">
        <v>47</v>
      </c>
      <c r="D63" s="146">
        <f>SUM(D64:D66)</f>
        <v>638.84</v>
      </c>
      <c r="E63" s="146">
        <f t="shared" ref="E63:AP63" si="31">SUM(E64:E66)</f>
        <v>272.11</v>
      </c>
      <c r="F63" s="146">
        <f t="shared" si="31"/>
        <v>2.9</v>
      </c>
      <c r="G63" s="146">
        <f t="shared" si="31"/>
        <v>1.67</v>
      </c>
      <c r="H63" s="146">
        <f t="shared" si="31"/>
        <v>43.81</v>
      </c>
      <c r="I63" s="146">
        <f t="shared" si="31"/>
        <v>0</v>
      </c>
      <c r="J63" s="146">
        <f t="shared" si="31"/>
        <v>83.039999999999992</v>
      </c>
      <c r="K63" s="146">
        <f t="shared" si="31"/>
        <v>37.43</v>
      </c>
      <c r="L63" s="146">
        <f t="shared" si="31"/>
        <v>0</v>
      </c>
      <c r="M63" s="146">
        <f t="shared" si="31"/>
        <v>0</v>
      </c>
      <c r="N63" s="146">
        <f t="shared" si="31"/>
        <v>0</v>
      </c>
      <c r="O63" s="146">
        <f t="shared" si="31"/>
        <v>0</v>
      </c>
      <c r="P63" s="146">
        <f t="shared" si="31"/>
        <v>0</v>
      </c>
      <c r="Q63" s="146">
        <f t="shared" si="31"/>
        <v>0</v>
      </c>
      <c r="R63" s="146">
        <f t="shared" si="31"/>
        <v>5.87</v>
      </c>
      <c r="S63" s="146">
        <f t="shared" si="31"/>
        <v>5.74</v>
      </c>
      <c r="T63" s="146">
        <f t="shared" si="31"/>
        <v>26.220000000000002</v>
      </c>
      <c r="U63" s="146">
        <f t="shared" si="31"/>
        <v>1.29</v>
      </c>
      <c r="V63" s="146">
        <f t="shared" si="31"/>
        <v>0</v>
      </c>
      <c r="W63" s="146">
        <f t="shared" si="31"/>
        <v>20.69</v>
      </c>
      <c r="X63" s="146">
        <f t="shared" si="31"/>
        <v>0</v>
      </c>
      <c r="Y63" s="146">
        <f t="shared" si="31"/>
        <v>0</v>
      </c>
      <c r="Z63" s="146">
        <f t="shared" si="31"/>
        <v>0</v>
      </c>
      <c r="AA63" s="146">
        <f t="shared" si="31"/>
        <v>0</v>
      </c>
      <c r="AB63" s="146">
        <f t="shared" si="31"/>
        <v>0</v>
      </c>
      <c r="AC63" s="146">
        <f t="shared" si="31"/>
        <v>0</v>
      </c>
      <c r="AD63" s="146">
        <f t="shared" si="31"/>
        <v>0</v>
      </c>
      <c r="AE63" s="146">
        <f t="shared" si="31"/>
        <v>0</v>
      </c>
      <c r="AF63" s="146">
        <f t="shared" si="31"/>
        <v>0</v>
      </c>
      <c r="AG63" s="146">
        <f t="shared" si="31"/>
        <v>7</v>
      </c>
      <c r="AH63" s="146">
        <f t="shared" si="31"/>
        <v>2.4</v>
      </c>
      <c r="AI63" s="146">
        <f t="shared" si="31"/>
        <v>0</v>
      </c>
      <c r="AJ63" s="146">
        <f t="shared" si="31"/>
        <v>5.84</v>
      </c>
      <c r="AK63" s="146">
        <f t="shared" si="31"/>
        <v>11.47</v>
      </c>
      <c r="AL63" s="146">
        <f t="shared" si="31"/>
        <v>0</v>
      </c>
      <c r="AM63" s="146">
        <f t="shared" si="31"/>
        <v>1.82</v>
      </c>
      <c r="AN63" s="146">
        <f t="shared" si="31"/>
        <v>49.54</v>
      </c>
      <c r="AO63" s="146">
        <f t="shared" si="31"/>
        <v>0</v>
      </c>
      <c r="AP63" s="146">
        <f t="shared" si="31"/>
        <v>60</v>
      </c>
    </row>
    <row r="64" spans="1:42" ht="33" customHeight="1">
      <c r="A64" s="150" t="s">
        <v>71</v>
      </c>
      <c r="B64" s="137" t="s">
        <v>1145</v>
      </c>
      <c r="C64" s="38" t="s">
        <v>47</v>
      </c>
      <c r="D64" s="146">
        <v>173.71</v>
      </c>
      <c r="E64" s="39">
        <v>12.11</v>
      </c>
      <c r="F64" s="39">
        <v>2.9</v>
      </c>
      <c r="G64" s="39">
        <v>1.67</v>
      </c>
      <c r="H64" s="39">
        <v>3.81</v>
      </c>
      <c r="I64" s="39"/>
      <c r="J64" s="39">
        <v>33.04</v>
      </c>
      <c r="K64" s="39"/>
      <c r="L64" s="39"/>
      <c r="M64" s="39"/>
      <c r="N64" s="39"/>
      <c r="O64" s="39"/>
      <c r="P64" s="39"/>
      <c r="Q64" s="39"/>
      <c r="R64" s="39">
        <v>5.87</v>
      </c>
      <c r="S64" s="39">
        <v>5.74</v>
      </c>
      <c r="T64" s="39">
        <v>17.920000000000002</v>
      </c>
      <c r="U64" s="39">
        <v>1.29</v>
      </c>
      <c r="V64" s="39"/>
      <c r="W64" s="39">
        <v>20.69</v>
      </c>
      <c r="X64" s="39"/>
      <c r="Y64" s="39"/>
      <c r="Z64" s="39"/>
      <c r="AA64" s="39"/>
      <c r="AB64" s="39"/>
      <c r="AC64" s="39"/>
      <c r="AD64" s="39"/>
      <c r="AE64" s="39"/>
      <c r="AF64" s="39"/>
      <c r="AG64" s="39"/>
      <c r="AH64" s="39"/>
      <c r="AI64" s="39"/>
      <c r="AJ64" s="39">
        <v>5.84</v>
      </c>
      <c r="AK64" s="39">
        <v>11.47</v>
      </c>
      <c r="AL64" s="39"/>
      <c r="AM64" s="39">
        <v>1.82</v>
      </c>
      <c r="AN64" s="39">
        <v>49.54</v>
      </c>
      <c r="AO64" s="39"/>
      <c r="AP64" s="39"/>
    </row>
    <row r="65" spans="1:42" ht="33" customHeight="1">
      <c r="A65" s="150" t="s">
        <v>71</v>
      </c>
      <c r="B65" s="137" t="s">
        <v>1146</v>
      </c>
      <c r="C65" s="38" t="s">
        <v>47</v>
      </c>
      <c r="D65" s="146">
        <v>360</v>
      </c>
      <c r="E65" s="145">
        <v>260</v>
      </c>
      <c r="F65" s="145">
        <v>0</v>
      </c>
      <c r="G65" s="145">
        <v>0</v>
      </c>
      <c r="H65" s="145">
        <v>40</v>
      </c>
      <c r="I65" s="145">
        <v>0</v>
      </c>
      <c r="J65" s="145">
        <v>0</v>
      </c>
      <c r="K65" s="145">
        <v>0</v>
      </c>
      <c r="L65" s="145">
        <v>0</v>
      </c>
      <c r="M65" s="145">
        <v>0</v>
      </c>
      <c r="N65" s="145">
        <v>0</v>
      </c>
      <c r="O65" s="145">
        <v>0</v>
      </c>
      <c r="P65" s="145">
        <v>0</v>
      </c>
      <c r="Q65" s="145">
        <v>0</v>
      </c>
      <c r="R65" s="145">
        <v>0</v>
      </c>
      <c r="S65" s="145">
        <v>0</v>
      </c>
      <c r="T65" s="145">
        <v>0</v>
      </c>
      <c r="U65" s="145">
        <v>0</v>
      </c>
      <c r="V65" s="145">
        <v>0</v>
      </c>
      <c r="W65" s="145">
        <v>0</v>
      </c>
      <c r="X65" s="145">
        <v>0</v>
      </c>
      <c r="Y65" s="145">
        <v>0</v>
      </c>
      <c r="Z65" s="145">
        <v>0</v>
      </c>
      <c r="AA65" s="145">
        <v>0</v>
      </c>
      <c r="AB65" s="145">
        <v>0</v>
      </c>
      <c r="AC65" s="145">
        <v>0</v>
      </c>
      <c r="AD65" s="145">
        <v>0</v>
      </c>
      <c r="AE65" s="145">
        <v>0</v>
      </c>
      <c r="AF65" s="145">
        <v>0</v>
      </c>
      <c r="AG65" s="145">
        <v>0</v>
      </c>
      <c r="AH65" s="145">
        <v>0</v>
      </c>
      <c r="AI65" s="145">
        <v>0</v>
      </c>
      <c r="AJ65" s="145">
        <v>0</v>
      </c>
      <c r="AK65" s="145">
        <v>0</v>
      </c>
      <c r="AL65" s="145">
        <v>0</v>
      </c>
      <c r="AM65" s="145">
        <v>0</v>
      </c>
      <c r="AN65" s="145">
        <v>0</v>
      </c>
      <c r="AO65" s="145">
        <v>0</v>
      </c>
      <c r="AP65" s="145">
        <v>60</v>
      </c>
    </row>
    <row r="66" spans="1:42" ht="58.5" customHeight="1">
      <c r="A66" s="150" t="s">
        <v>71</v>
      </c>
      <c r="B66" s="137" t="s">
        <v>1149</v>
      </c>
      <c r="C66" s="38" t="s">
        <v>47</v>
      </c>
      <c r="D66" s="146">
        <f t="shared" ref="D66" si="32">SUM(E66:AP66)</f>
        <v>105.13000000000001</v>
      </c>
      <c r="E66" s="145"/>
      <c r="F66" s="145"/>
      <c r="G66" s="145"/>
      <c r="H66" s="145"/>
      <c r="I66" s="145"/>
      <c r="J66" s="145">
        <v>50</v>
      </c>
      <c r="K66" s="145">
        <v>37.43</v>
      </c>
      <c r="L66" s="145"/>
      <c r="M66" s="145"/>
      <c r="N66" s="145"/>
      <c r="O66" s="145"/>
      <c r="P66" s="145"/>
      <c r="Q66" s="145"/>
      <c r="R66" s="145"/>
      <c r="S66" s="145"/>
      <c r="T66" s="145">
        <v>8.3000000000000007</v>
      </c>
      <c r="U66" s="145"/>
      <c r="V66" s="145"/>
      <c r="W66" s="145"/>
      <c r="X66" s="145"/>
      <c r="Y66" s="145"/>
      <c r="Z66" s="145"/>
      <c r="AA66" s="145"/>
      <c r="AB66" s="145"/>
      <c r="AC66" s="145"/>
      <c r="AD66" s="145"/>
      <c r="AE66" s="39"/>
      <c r="AF66" s="39"/>
      <c r="AG66" s="39">
        <v>7</v>
      </c>
      <c r="AH66" s="39">
        <v>2.4</v>
      </c>
      <c r="AI66" s="39"/>
      <c r="AJ66" s="145"/>
      <c r="AK66" s="145"/>
      <c r="AL66" s="145"/>
      <c r="AM66" s="145"/>
      <c r="AN66" s="145"/>
      <c r="AO66" s="145"/>
      <c r="AP66" s="145"/>
    </row>
    <row r="67" spans="1:42" ht="33" customHeight="1">
      <c r="A67" s="155" t="s">
        <v>41</v>
      </c>
      <c r="B67" s="137" t="s">
        <v>1154</v>
      </c>
      <c r="C67" s="38" t="s">
        <v>47</v>
      </c>
      <c r="D67" s="146">
        <f>SUM(D68:D70)</f>
        <v>2100.2200000000003</v>
      </c>
      <c r="E67" s="146">
        <f t="shared" ref="E67:AP67" si="33">SUM(E68:E70)</f>
        <v>685.92</v>
      </c>
      <c r="F67" s="146">
        <f t="shared" si="33"/>
        <v>19.18</v>
      </c>
      <c r="G67" s="146">
        <f t="shared" si="33"/>
        <v>0</v>
      </c>
      <c r="H67" s="146">
        <f t="shared" si="33"/>
        <v>601.79999999999995</v>
      </c>
      <c r="I67" s="146">
        <f t="shared" si="33"/>
        <v>116.4</v>
      </c>
      <c r="J67" s="146">
        <f t="shared" si="33"/>
        <v>377.5</v>
      </c>
      <c r="K67" s="146">
        <f t="shared" si="33"/>
        <v>95</v>
      </c>
      <c r="L67" s="146">
        <f t="shared" si="33"/>
        <v>0</v>
      </c>
      <c r="M67" s="146">
        <f t="shared" si="33"/>
        <v>0</v>
      </c>
      <c r="N67" s="146">
        <f t="shared" si="33"/>
        <v>0</v>
      </c>
      <c r="O67" s="146">
        <f t="shared" si="33"/>
        <v>0.73</v>
      </c>
      <c r="P67" s="146">
        <f t="shared" si="33"/>
        <v>0</v>
      </c>
      <c r="Q67" s="146">
        <f t="shared" si="33"/>
        <v>1.1000000000000001</v>
      </c>
      <c r="R67" s="146">
        <f t="shared" si="33"/>
        <v>0</v>
      </c>
      <c r="S67" s="146">
        <f t="shared" si="33"/>
        <v>0</v>
      </c>
      <c r="T67" s="146">
        <f t="shared" si="33"/>
        <v>1.03</v>
      </c>
      <c r="U67" s="146">
        <f t="shared" si="33"/>
        <v>0</v>
      </c>
      <c r="V67" s="146">
        <f t="shared" si="33"/>
        <v>0</v>
      </c>
      <c r="W67" s="146">
        <f t="shared" si="33"/>
        <v>0</v>
      </c>
      <c r="X67" s="146">
        <f t="shared" si="33"/>
        <v>0</v>
      </c>
      <c r="Y67" s="146">
        <f t="shared" si="33"/>
        <v>0</v>
      </c>
      <c r="Z67" s="146">
        <f t="shared" si="33"/>
        <v>0</v>
      </c>
      <c r="AA67" s="146">
        <f t="shared" si="33"/>
        <v>0</v>
      </c>
      <c r="AB67" s="146">
        <f t="shared" si="33"/>
        <v>0</v>
      </c>
      <c r="AC67" s="146">
        <f t="shared" si="33"/>
        <v>0</v>
      </c>
      <c r="AD67" s="146">
        <f t="shared" si="33"/>
        <v>0</v>
      </c>
      <c r="AE67" s="146">
        <f t="shared" si="33"/>
        <v>0</v>
      </c>
      <c r="AF67" s="146">
        <f t="shared" si="33"/>
        <v>60</v>
      </c>
      <c r="AG67" s="146">
        <f t="shared" si="33"/>
        <v>60</v>
      </c>
      <c r="AH67" s="146">
        <f t="shared" si="33"/>
        <v>0</v>
      </c>
      <c r="AI67" s="146">
        <f t="shared" si="33"/>
        <v>0</v>
      </c>
      <c r="AJ67" s="146">
        <f t="shared" si="33"/>
        <v>81.56</v>
      </c>
      <c r="AK67" s="146">
        <f t="shared" si="33"/>
        <v>0</v>
      </c>
      <c r="AL67" s="146">
        <f t="shared" si="33"/>
        <v>0</v>
      </c>
      <c r="AM67" s="146">
        <f t="shared" si="33"/>
        <v>0</v>
      </c>
      <c r="AN67" s="146">
        <f t="shared" si="33"/>
        <v>0</v>
      </c>
      <c r="AO67" s="146">
        <f t="shared" si="33"/>
        <v>0</v>
      </c>
      <c r="AP67" s="146">
        <f t="shared" si="33"/>
        <v>0</v>
      </c>
    </row>
    <row r="68" spans="1:42" ht="33" customHeight="1">
      <c r="A68" s="150" t="s">
        <v>71</v>
      </c>
      <c r="B68" s="137" t="s">
        <v>1145</v>
      </c>
      <c r="C68" s="38" t="s">
        <v>47</v>
      </c>
      <c r="D68" s="146">
        <v>40.900000000000006</v>
      </c>
      <c r="E68" s="146">
        <v>0.92</v>
      </c>
      <c r="F68" s="146">
        <v>19.18</v>
      </c>
      <c r="G68" s="146">
        <v>0</v>
      </c>
      <c r="H68" s="146">
        <v>20.8</v>
      </c>
      <c r="I68" s="146">
        <v>0</v>
      </c>
      <c r="J68" s="146">
        <v>0</v>
      </c>
      <c r="K68" s="146">
        <v>0</v>
      </c>
      <c r="L68" s="146">
        <v>0</v>
      </c>
      <c r="M68" s="146">
        <v>0</v>
      </c>
      <c r="N68" s="146">
        <v>0</v>
      </c>
      <c r="O68" s="146">
        <v>0</v>
      </c>
      <c r="P68" s="146">
        <v>0</v>
      </c>
      <c r="Q68" s="146">
        <v>0</v>
      </c>
      <c r="R68" s="146">
        <v>0</v>
      </c>
      <c r="S68" s="146">
        <v>0</v>
      </c>
      <c r="T68" s="146">
        <v>0</v>
      </c>
      <c r="U68" s="146">
        <v>0</v>
      </c>
      <c r="V68" s="146">
        <v>0</v>
      </c>
      <c r="W68" s="146">
        <v>0</v>
      </c>
      <c r="X68" s="146">
        <v>0</v>
      </c>
      <c r="Y68" s="146">
        <v>0</v>
      </c>
      <c r="Z68" s="146">
        <v>0</v>
      </c>
      <c r="AA68" s="146">
        <v>0</v>
      </c>
      <c r="AB68" s="146">
        <v>0</v>
      </c>
      <c r="AC68" s="146">
        <v>0</v>
      </c>
      <c r="AD68" s="146">
        <v>0</v>
      </c>
      <c r="AE68" s="146">
        <v>0</v>
      </c>
      <c r="AF68" s="146">
        <v>0</v>
      </c>
      <c r="AG68" s="146">
        <v>0</v>
      </c>
      <c r="AH68" s="146">
        <v>0</v>
      </c>
      <c r="AI68" s="146">
        <v>0</v>
      </c>
      <c r="AJ68" s="146">
        <v>0</v>
      </c>
      <c r="AK68" s="146">
        <v>0</v>
      </c>
      <c r="AL68" s="146">
        <v>0</v>
      </c>
      <c r="AM68" s="146">
        <v>0</v>
      </c>
      <c r="AN68" s="146">
        <v>0</v>
      </c>
      <c r="AO68" s="146">
        <v>0</v>
      </c>
      <c r="AP68" s="146">
        <v>0</v>
      </c>
    </row>
    <row r="69" spans="1:42" ht="39" customHeight="1">
      <c r="A69" s="150" t="s">
        <v>71</v>
      </c>
      <c r="B69" s="137" t="s">
        <v>1146</v>
      </c>
      <c r="C69" s="38" t="s">
        <v>47</v>
      </c>
      <c r="D69" s="146">
        <v>2056.46</v>
      </c>
      <c r="E69" s="146">
        <v>685</v>
      </c>
      <c r="F69" s="146">
        <v>0</v>
      </c>
      <c r="G69" s="146">
        <v>0</v>
      </c>
      <c r="H69" s="146">
        <v>581</v>
      </c>
      <c r="I69" s="146">
        <v>116.4</v>
      </c>
      <c r="J69" s="146">
        <v>377.5</v>
      </c>
      <c r="K69" s="146">
        <v>95</v>
      </c>
      <c r="L69" s="146">
        <v>0</v>
      </c>
      <c r="M69" s="146">
        <v>0</v>
      </c>
      <c r="N69" s="146">
        <v>0</v>
      </c>
      <c r="O69" s="146">
        <v>0</v>
      </c>
      <c r="P69" s="146">
        <v>0</v>
      </c>
      <c r="Q69" s="146">
        <v>0</v>
      </c>
      <c r="R69" s="146">
        <v>0</v>
      </c>
      <c r="S69" s="146">
        <v>0</v>
      </c>
      <c r="T69" s="146">
        <v>0</v>
      </c>
      <c r="U69" s="146">
        <v>0</v>
      </c>
      <c r="V69" s="146">
        <v>0</v>
      </c>
      <c r="W69" s="146">
        <v>0</v>
      </c>
      <c r="X69" s="146">
        <v>0</v>
      </c>
      <c r="Y69" s="146">
        <v>0</v>
      </c>
      <c r="Z69" s="146">
        <v>0</v>
      </c>
      <c r="AA69" s="146">
        <v>0</v>
      </c>
      <c r="AB69" s="146">
        <v>0</v>
      </c>
      <c r="AC69" s="146">
        <v>0</v>
      </c>
      <c r="AD69" s="146">
        <v>0</v>
      </c>
      <c r="AE69" s="146">
        <v>0</v>
      </c>
      <c r="AF69" s="146">
        <v>60</v>
      </c>
      <c r="AG69" s="146">
        <v>60</v>
      </c>
      <c r="AH69" s="146">
        <v>0</v>
      </c>
      <c r="AI69" s="146">
        <v>0</v>
      </c>
      <c r="AJ69" s="146">
        <v>81.56</v>
      </c>
      <c r="AK69" s="146">
        <v>0</v>
      </c>
      <c r="AL69" s="146">
        <v>0</v>
      </c>
      <c r="AM69" s="146">
        <v>0</v>
      </c>
      <c r="AN69" s="146">
        <v>0</v>
      </c>
      <c r="AO69" s="146">
        <v>0</v>
      </c>
      <c r="AP69" s="146">
        <v>0</v>
      </c>
    </row>
    <row r="70" spans="1:42" ht="48.75" customHeight="1">
      <c r="A70" s="150" t="s">
        <v>71</v>
      </c>
      <c r="B70" s="137" t="s">
        <v>1149</v>
      </c>
      <c r="C70" s="38" t="s">
        <v>47</v>
      </c>
      <c r="D70" s="146">
        <v>2.8600000000000003</v>
      </c>
      <c r="E70" s="146">
        <v>0</v>
      </c>
      <c r="F70" s="146">
        <v>0</v>
      </c>
      <c r="G70" s="146">
        <v>0</v>
      </c>
      <c r="H70" s="146">
        <v>0</v>
      </c>
      <c r="I70" s="146">
        <v>0</v>
      </c>
      <c r="J70" s="146">
        <v>0</v>
      </c>
      <c r="K70" s="146">
        <v>0</v>
      </c>
      <c r="L70" s="146">
        <v>0</v>
      </c>
      <c r="M70" s="146">
        <v>0</v>
      </c>
      <c r="N70" s="146">
        <v>0</v>
      </c>
      <c r="O70" s="146">
        <v>0.73</v>
      </c>
      <c r="P70" s="146">
        <v>0</v>
      </c>
      <c r="Q70" s="146">
        <v>1.1000000000000001</v>
      </c>
      <c r="R70" s="146">
        <v>0</v>
      </c>
      <c r="S70" s="146">
        <v>0</v>
      </c>
      <c r="T70" s="146">
        <v>1.03</v>
      </c>
      <c r="U70" s="146">
        <v>0</v>
      </c>
      <c r="V70" s="146">
        <v>0</v>
      </c>
      <c r="W70" s="146">
        <v>0</v>
      </c>
      <c r="X70" s="146">
        <v>0</v>
      </c>
      <c r="Y70" s="146">
        <v>0</v>
      </c>
      <c r="Z70" s="146">
        <v>0</v>
      </c>
      <c r="AA70" s="146">
        <v>0</v>
      </c>
      <c r="AB70" s="146">
        <v>0</v>
      </c>
      <c r="AC70" s="146">
        <v>0</v>
      </c>
      <c r="AD70" s="146">
        <v>0</v>
      </c>
      <c r="AE70" s="146">
        <v>0</v>
      </c>
      <c r="AF70" s="146">
        <v>0</v>
      </c>
      <c r="AG70" s="146">
        <v>0</v>
      </c>
      <c r="AH70" s="146">
        <v>0</v>
      </c>
      <c r="AI70" s="146">
        <v>0</v>
      </c>
      <c r="AJ70" s="146">
        <v>0</v>
      </c>
      <c r="AK70" s="146">
        <v>0</v>
      </c>
      <c r="AL70" s="146">
        <v>0</v>
      </c>
      <c r="AM70" s="146">
        <v>0</v>
      </c>
      <c r="AN70" s="146">
        <v>0</v>
      </c>
      <c r="AO70" s="146">
        <v>0</v>
      </c>
      <c r="AP70" s="146">
        <v>0</v>
      </c>
    </row>
    <row r="71" spans="1:42" s="134" customFormat="1" ht="46.5" customHeight="1">
      <c r="A71" s="152" t="s">
        <v>1931</v>
      </c>
      <c r="B71" s="139" t="s">
        <v>1150</v>
      </c>
      <c r="C71" s="38" t="s">
        <v>47</v>
      </c>
      <c r="D71" s="144">
        <v>279.64999999999998</v>
      </c>
      <c r="E71" s="143">
        <v>1.84</v>
      </c>
      <c r="F71" s="143"/>
      <c r="G71" s="143"/>
      <c r="H71" s="143">
        <v>5.7</v>
      </c>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v>23.58</v>
      </c>
      <c r="AF71" s="143"/>
      <c r="AG71" s="143">
        <v>53.98</v>
      </c>
      <c r="AH71" s="143"/>
      <c r="AI71" s="143"/>
      <c r="AJ71" s="143"/>
      <c r="AK71" s="143">
        <v>29.5</v>
      </c>
      <c r="AL71" s="143"/>
      <c r="AM71" s="143"/>
      <c r="AN71" s="143">
        <v>165.05</v>
      </c>
      <c r="AO71" s="143"/>
      <c r="AP71" s="143"/>
    </row>
    <row r="72" spans="1:42" ht="35.25" customHeight="1">
      <c r="A72" s="153" t="s">
        <v>1151</v>
      </c>
      <c r="B72" s="139" t="s">
        <v>1171</v>
      </c>
      <c r="C72" s="38" t="s">
        <v>47</v>
      </c>
      <c r="D72" s="144">
        <f>D73</f>
        <v>41855.986250000002</v>
      </c>
      <c r="E72" s="144">
        <f t="shared" ref="E72:AP72" si="34">E73</f>
        <v>1563.8</v>
      </c>
      <c r="F72" s="144">
        <f t="shared" si="34"/>
        <v>1488.67</v>
      </c>
      <c r="G72" s="144">
        <f t="shared" si="34"/>
        <v>581.46</v>
      </c>
      <c r="H72" s="144">
        <f t="shared" si="34"/>
        <v>533.92000000000007</v>
      </c>
      <c r="I72" s="144">
        <f t="shared" si="34"/>
        <v>238.74</v>
      </c>
      <c r="J72" s="144">
        <f t="shared" si="34"/>
        <v>1122.3779999999999</v>
      </c>
      <c r="K72" s="144">
        <f t="shared" si="34"/>
        <v>633.84999999999991</v>
      </c>
      <c r="L72" s="144">
        <f t="shared" si="34"/>
        <v>650.35</v>
      </c>
      <c r="M72" s="144">
        <f t="shared" si="34"/>
        <v>3450.28</v>
      </c>
      <c r="N72" s="144">
        <f t="shared" si="34"/>
        <v>5782.2799999999988</v>
      </c>
      <c r="O72" s="144">
        <f t="shared" si="34"/>
        <v>95.13</v>
      </c>
      <c r="P72" s="144">
        <f t="shared" si="34"/>
        <v>1187.44</v>
      </c>
      <c r="Q72" s="144">
        <f t="shared" si="34"/>
        <v>12.92</v>
      </c>
      <c r="R72" s="144">
        <f t="shared" si="34"/>
        <v>207.42000000000002</v>
      </c>
      <c r="S72" s="144">
        <f t="shared" si="34"/>
        <v>704.42000000000007</v>
      </c>
      <c r="T72" s="144">
        <f t="shared" si="34"/>
        <v>112.82</v>
      </c>
      <c r="U72" s="144">
        <f t="shared" si="34"/>
        <v>30</v>
      </c>
      <c r="V72" s="144">
        <f t="shared" si="34"/>
        <v>124.35999999999999</v>
      </c>
      <c r="W72" s="144">
        <f t="shared" si="34"/>
        <v>119.34</v>
      </c>
      <c r="X72" s="144">
        <f t="shared" si="34"/>
        <v>341.50574999999998</v>
      </c>
      <c r="Y72" s="144">
        <f t="shared" si="34"/>
        <v>190.61700000000002</v>
      </c>
      <c r="Z72" s="144">
        <f t="shared" si="34"/>
        <v>101.15649999999999</v>
      </c>
      <c r="AA72" s="144">
        <f t="shared" si="34"/>
        <v>600.54205000000002</v>
      </c>
      <c r="AB72" s="144">
        <f t="shared" si="34"/>
        <v>614.48879999999997</v>
      </c>
      <c r="AC72" s="144">
        <f t="shared" si="34"/>
        <v>470</v>
      </c>
      <c r="AD72" s="144">
        <f t="shared" si="34"/>
        <v>20</v>
      </c>
      <c r="AE72" s="144">
        <f t="shared" si="34"/>
        <v>438.43190000000004</v>
      </c>
      <c r="AF72" s="144">
        <f t="shared" si="34"/>
        <v>1468.72</v>
      </c>
      <c r="AG72" s="144">
        <f t="shared" si="34"/>
        <v>2659.77</v>
      </c>
      <c r="AH72" s="144">
        <f t="shared" si="34"/>
        <v>2118.2200000000003</v>
      </c>
      <c r="AI72" s="144">
        <f t="shared" si="34"/>
        <v>1684.95625</v>
      </c>
      <c r="AJ72" s="144">
        <f t="shared" si="34"/>
        <v>1874</v>
      </c>
      <c r="AK72" s="144">
        <f t="shared" si="34"/>
        <v>1200</v>
      </c>
      <c r="AL72" s="144">
        <f t="shared" si="34"/>
        <v>1130</v>
      </c>
      <c r="AM72" s="144">
        <f t="shared" si="34"/>
        <v>1650</v>
      </c>
      <c r="AN72" s="144">
        <f t="shared" si="34"/>
        <v>1875</v>
      </c>
      <c r="AO72" s="144">
        <f t="shared" si="34"/>
        <v>1870</v>
      </c>
      <c r="AP72" s="144">
        <f t="shared" si="34"/>
        <v>2909</v>
      </c>
    </row>
    <row r="73" spans="1:42" ht="25.5" customHeight="1">
      <c r="A73" s="148" t="s">
        <v>2</v>
      </c>
      <c r="B73" s="139" t="s">
        <v>1927</v>
      </c>
      <c r="C73" s="38" t="s">
        <v>47</v>
      </c>
      <c r="D73" s="144">
        <f>D74+D77</f>
        <v>41855.986250000002</v>
      </c>
      <c r="E73" s="144">
        <f t="shared" ref="E73:AP73" si="35">E74+E77</f>
        <v>1563.8</v>
      </c>
      <c r="F73" s="144">
        <f t="shared" si="35"/>
        <v>1488.67</v>
      </c>
      <c r="G73" s="144">
        <f t="shared" si="35"/>
        <v>581.46</v>
      </c>
      <c r="H73" s="144">
        <f t="shared" si="35"/>
        <v>533.92000000000007</v>
      </c>
      <c r="I73" s="144">
        <f t="shared" si="35"/>
        <v>238.74</v>
      </c>
      <c r="J73" s="144">
        <f t="shared" si="35"/>
        <v>1122.3779999999999</v>
      </c>
      <c r="K73" s="144">
        <f t="shared" si="35"/>
        <v>633.84999999999991</v>
      </c>
      <c r="L73" s="144">
        <f t="shared" si="35"/>
        <v>650.35</v>
      </c>
      <c r="M73" s="144">
        <f t="shared" si="35"/>
        <v>3450.28</v>
      </c>
      <c r="N73" s="144">
        <f t="shared" si="35"/>
        <v>5782.2799999999988</v>
      </c>
      <c r="O73" s="144">
        <f t="shared" si="35"/>
        <v>95.13</v>
      </c>
      <c r="P73" s="144">
        <f t="shared" si="35"/>
        <v>1187.44</v>
      </c>
      <c r="Q73" s="144">
        <f t="shared" si="35"/>
        <v>12.92</v>
      </c>
      <c r="R73" s="144">
        <f t="shared" si="35"/>
        <v>207.42000000000002</v>
      </c>
      <c r="S73" s="144">
        <f t="shared" si="35"/>
        <v>704.42000000000007</v>
      </c>
      <c r="T73" s="144">
        <f t="shared" si="35"/>
        <v>112.82</v>
      </c>
      <c r="U73" s="144">
        <f t="shared" si="35"/>
        <v>30</v>
      </c>
      <c r="V73" s="144">
        <f t="shared" si="35"/>
        <v>124.35999999999999</v>
      </c>
      <c r="W73" s="144">
        <f t="shared" si="35"/>
        <v>119.34</v>
      </c>
      <c r="X73" s="144">
        <f t="shared" si="35"/>
        <v>341.50574999999998</v>
      </c>
      <c r="Y73" s="144">
        <f t="shared" si="35"/>
        <v>190.61700000000002</v>
      </c>
      <c r="Z73" s="144">
        <f t="shared" si="35"/>
        <v>101.15649999999999</v>
      </c>
      <c r="AA73" s="144">
        <f t="shared" si="35"/>
        <v>600.54205000000002</v>
      </c>
      <c r="AB73" s="144">
        <f t="shared" si="35"/>
        <v>614.48879999999997</v>
      </c>
      <c r="AC73" s="144">
        <f t="shared" si="35"/>
        <v>470</v>
      </c>
      <c r="AD73" s="144">
        <f t="shared" si="35"/>
        <v>20</v>
      </c>
      <c r="AE73" s="144">
        <f t="shared" si="35"/>
        <v>438.43190000000004</v>
      </c>
      <c r="AF73" s="144">
        <f t="shared" si="35"/>
        <v>1468.72</v>
      </c>
      <c r="AG73" s="144">
        <f t="shared" si="35"/>
        <v>2659.77</v>
      </c>
      <c r="AH73" s="144">
        <f t="shared" si="35"/>
        <v>2118.2200000000003</v>
      </c>
      <c r="AI73" s="144">
        <f t="shared" si="35"/>
        <v>1684.95625</v>
      </c>
      <c r="AJ73" s="144">
        <f t="shared" si="35"/>
        <v>1874</v>
      </c>
      <c r="AK73" s="144">
        <f t="shared" si="35"/>
        <v>1200</v>
      </c>
      <c r="AL73" s="144">
        <f t="shared" si="35"/>
        <v>1130</v>
      </c>
      <c r="AM73" s="144">
        <f t="shared" si="35"/>
        <v>1650</v>
      </c>
      <c r="AN73" s="144">
        <f t="shared" si="35"/>
        <v>1875</v>
      </c>
      <c r="AO73" s="144">
        <f t="shared" si="35"/>
        <v>1870</v>
      </c>
      <c r="AP73" s="144">
        <f t="shared" si="35"/>
        <v>2909</v>
      </c>
    </row>
    <row r="74" spans="1:42" s="134" customFormat="1" ht="57.75" customHeight="1">
      <c r="A74" s="153">
        <v>1</v>
      </c>
      <c r="B74" s="139" t="s">
        <v>1932</v>
      </c>
      <c r="C74" s="38" t="s">
        <v>47</v>
      </c>
      <c r="D74" s="157">
        <f>D80+D85+D90+D95+D100</f>
        <v>19108.388249999996</v>
      </c>
      <c r="E74" s="157">
        <f t="shared" ref="E74:AP77" si="36">E80+E85+E90+E95+E100</f>
        <v>463.79999999999995</v>
      </c>
      <c r="F74" s="157">
        <f t="shared" si="36"/>
        <v>488.67000000000007</v>
      </c>
      <c r="G74" s="157">
        <f t="shared" si="36"/>
        <v>331.46000000000004</v>
      </c>
      <c r="H74" s="157">
        <f t="shared" si="36"/>
        <v>260.92</v>
      </c>
      <c r="I74" s="157">
        <f t="shared" si="36"/>
        <v>25.94</v>
      </c>
      <c r="J74" s="157">
        <f t="shared" si="36"/>
        <v>306.70999999999998</v>
      </c>
      <c r="K74" s="157">
        <f t="shared" si="36"/>
        <v>185.63</v>
      </c>
      <c r="L74" s="157">
        <f t="shared" si="36"/>
        <v>108.13</v>
      </c>
      <c r="M74" s="157">
        <f t="shared" si="36"/>
        <v>3380.28</v>
      </c>
      <c r="N74" s="157">
        <f t="shared" si="36"/>
        <v>5622.2799999999988</v>
      </c>
      <c r="O74" s="157">
        <f t="shared" si="36"/>
        <v>65.13</v>
      </c>
      <c r="P74" s="157">
        <f t="shared" si="36"/>
        <v>987.44</v>
      </c>
      <c r="Q74" s="157">
        <f t="shared" si="36"/>
        <v>12.92</v>
      </c>
      <c r="R74" s="157">
        <f t="shared" si="36"/>
        <v>79.42</v>
      </c>
      <c r="S74" s="157">
        <f t="shared" si="36"/>
        <v>404.42</v>
      </c>
      <c r="T74" s="157">
        <f t="shared" si="36"/>
        <v>32.82</v>
      </c>
      <c r="U74" s="157">
        <f t="shared" si="36"/>
        <v>0</v>
      </c>
      <c r="V74" s="157">
        <f t="shared" si="36"/>
        <v>95.359999999999985</v>
      </c>
      <c r="W74" s="157">
        <f t="shared" si="36"/>
        <v>89.34</v>
      </c>
      <c r="X74" s="157">
        <f t="shared" si="36"/>
        <v>141.50574999999998</v>
      </c>
      <c r="Y74" s="157">
        <f t="shared" si="36"/>
        <v>108.167</v>
      </c>
      <c r="Z74" s="157">
        <f t="shared" si="36"/>
        <v>101.15649999999999</v>
      </c>
      <c r="AA74" s="157">
        <f t="shared" si="36"/>
        <v>250.54204999999996</v>
      </c>
      <c r="AB74" s="157">
        <f t="shared" si="36"/>
        <v>354.48879999999997</v>
      </c>
      <c r="AC74" s="157">
        <f t="shared" si="36"/>
        <v>0</v>
      </c>
      <c r="AD74" s="157">
        <f t="shared" si="36"/>
        <v>0</v>
      </c>
      <c r="AE74" s="157">
        <f t="shared" si="36"/>
        <v>288.43190000000004</v>
      </c>
      <c r="AF74" s="157">
        <f t="shared" si="36"/>
        <v>808.72</v>
      </c>
      <c r="AG74" s="157">
        <f t="shared" si="36"/>
        <v>1302.53</v>
      </c>
      <c r="AH74" s="157">
        <f t="shared" si="36"/>
        <v>1477.22</v>
      </c>
      <c r="AI74" s="157">
        <f t="shared" si="36"/>
        <v>1334.95625</v>
      </c>
      <c r="AJ74" s="157">
        <f t="shared" si="36"/>
        <v>0</v>
      </c>
      <c r="AK74" s="157">
        <f t="shared" si="36"/>
        <v>0</v>
      </c>
      <c r="AL74" s="157">
        <f t="shared" si="36"/>
        <v>0</v>
      </c>
      <c r="AM74" s="157">
        <f t="shared" si="36"/>
        <v>0</v>
      </c>
      <c r="AN74" s="157">
        <f t="shared" si="36"/>
        <v>0</v>
      </c>
      <c r="AO74" s="157">
        <f t="shared" si="36"/>
        <v>0</v>
      </c>
      <c r="AP74" s="157">
        <f t="shared" si="36"/>
        <v>0</v>
      </c>
    </row>
    <row r="75" spans="1:42" ht="25.5" customHeight="1">
      <c r="A75" s="154" t="s">
        <v>41</v>
      </c>
      <c r="B75" s="137" t="s">
        <v>1933</v>
      </c>
      <c r="C75" s="38" t="s">
        <v>47</v>
      </c>
      <c r="D75" s="158">
        <f t="shared" ref="D75:S77" si="37">D81+D86+D91+D96+D101</f>
        <v>16792.309999999998</v>
      </c>
      <c r="E75" s="158">
        <f t="shared" si="37"/>
        <v>342.51</v>
      </c>
      <c r="F75" s="158">
        <f t="shared" si="37"/>
        <v>287.46000000000004</v>
      </c>
      <c r="G75" s="158">
        <f t="shared" si="37"/>
        <v>166</v>
      </c>
      <c r="H75" s="158">
        <f t="shared" si="37"/>
        <v>161.36000000000001</v>
      </c>
      <c r="I75" s="158">
        <f t="shared" si="37"/>
        <v>25.94</v>
      </c>
      <c r="J75" s="158">
        <f t="shared" si="37"/>
        <v>306.70999999999998</v>
      </c>
      <c r="K75" s="158">
        <f t="shared" si="37"/>
        <v>185.63</v>
      </c>
      <c r="L75" s="158">
        <f t="shared" si="37"/>
        <v>108.13</v>
      </c>
      <c r="M75" s="158">
        <f t="shared" si="37"/>
        <v>3380.28</v>
      </c>
      <c r="N75" s="158">
        <f t="shared" si="37"/>
        <v>5622.2799999999988</v>
      </c>
      <c r="O75" s="158">
        <f t="shared" si="37"/>
        <v>65.13</v>
      </c>
      <c r="P75" s="158">
        <f t="shared" si="37"/>
        <v>987.44</v>
      </c>
      <c r="Q75" s="158">
        <f t="shared" si="37"/>
        <v>12.92</v>
      </c>
      <c r="R75" s="158">
        <f t="shared" si="37"/>
        <v>39.71</v>
      </c>
      <c r="S75" s="158">
        <f t="shared" si="37"/>
        <v>213.00000000000003</v>
      </c>
      <c r="T75" s="158">
        <f t="shared" si="36"/>
        <v>16.41</v>
      </c>
      <c r="U75" s="158">
        <f t="shared" si="36"/>
        <v>0</v>
      </c>
      <c r="V75" s="158">
        <f t="shared" si="36"/>
        <v>47.679999999999993</v>
      </c>
      <c r="W75" s="158">
        <f t="shared" si="36"/>
        <v>44.67</v>
      </c>
      <c r="X75" s="158">
        <f t="shared" si="36"/>
        <v>97.929999999999993</v>
      </c>
      <c r="Y75" s="158">
        <f t="shared" si="36"/>
        <v>99.500000000000014</v>
      </c>
      <c r="Z75" s="158">
        <f t="shared" si="36"/>
        <v>65.899999999999991</v>
      </c>
      <c r="AA75" s="158">
        <f t="shared" si="36"/>
        <v>217.56999999999996</v>
      </c>
      <c r="AB75" s="158">
        <f t="shared" si="36"/>
        <v>261.57</v>
      </c>
      <c r="AC75" s="158">
        <f t="shared" si="36"/>
        <v>0</v>
      </c>
      <c r="AD75" s="158">
        <f t="shared" si="36"/>
        <v>0</v>
      </c>
      <c r="AE75" s="158">
        <f t="shared" si="36"/>
        <v>255.87</v>
      </c>
      <c r="AF75" s="158">
        <f t="shared" si="36"/>
        <v>682.53</v>
      </c>
      <c r="AG75" s="158">
        <f t="shared" si="36"/>
        <v>950.21999999999991</v>
      </c>
      <c r="AH75" s="158">
        <f t="shared" si="36"/>
        <v>1024.26</v>
      </c>
      <c r="AI75" s="158">
        <f t="shared" si="36"/>
        <v>1123.7</v>
      </c>
      <c r="AJ75" s="158">
        <f t="shared" si="36"/>
        <v>0</v>
      </c>
      <c r="AK75" s="158">
        <f t="shared" si="36"/>
        <v>0</v>
      </c>
      <c r="AL75" s="158">
        <f t="shared" si="36"/>
        <v>0</v>
      </c>
      <c r="AM75" s="158">
        <f t="shared" si="36"/>
        <v>0</v>
      </c>
      <c r="AN75" s="158">
        <f t="shared" si="36"/>
        <v>0</v>
      </c>
      <c r="AO75" s="158">
        <f t="shared" si="36"/>
        <v>0</v>
      </c>
      <c r="AP75" s="158">
        <f t="shared" si="36"/>
        <v>0</v>
      </c>
    </row>
    <row r="76" spans="1:42" ht="37.5" customHeight="1">
      <c r="A76" s="154" t="s">
        <v>41</v>
      </c>
      <c r="B76" s="137" t="s">
        <v>1934</v>
      </c>
      <c r="C76" s="38" t="s">
        <v>1941</v>
      </c>
      <c r="D76" s="158">
        <f t="shared" si="37"/>
        <v>2316.0782499999996</v>
      </c>
      <c r="E76" s="158">
        <f t="shared" si="36"/>
        <v>121.28999999999999</v>
      </c>
      <c r="F76" s="158">
        <f t="shared" si="36"/>
        <v>201.21</v>
      </c>
      <c r="G76" s="158">
        <f t="shared" si="36"/>
        <v>165.46</v>
      </c>
      <c r="H76" s="158">
        <f t="shared" si="36"/>
        <v>99.56</v>
      </c>
      <c r="I76" s="158">
        <f t="shared" si="36"/>
        <v>0</v>
      </c>
      <c r="J76" s="158">
        <f t="shared" si="36"/>
        <v>0</v>
      </c>
      <c r="K76" s="158">
        <f t="shared" si="36"/>
        <v>0</v>
      </c>
      <c r="L76" s="158">
        <f t="shared" si="36"/>
        <v>0</v>
      </c>
      <c r="M76" s="158">
        <f t="shared" si="36"/>
        <v>0</v>
      </c>
      <c r="N76" s="158">
        <f t="shared" si="36"/>
        <v>0</v>
      </c>
      <c r="O76" s="158">
        <f t="shared" si="36"/>
        <v>0</v>
      </c>
      <c r="P76" s="158">
        <f t="shared" si="36"/>
        <v>0</v>
      </c>
      <c r="Q76" s="158">
        <f t="shared" si="36"/>
        <v>0</v>
      </c>
      <c r="R76" s="158">
        <f t="shared" si="36"/>
        <v>39.71</v>
      </c>
      <c r="S76" s="158">
        <f t="shared" si="36"/>
        <v>191.42</v>
      </c>
      <c r="T76" s="158">
        <f t="shared" si="36"/>
        <v>16.41</v>
      </c>
      <c r="U76" s="158">
        <f t="shared" si="36"/>
        <v>0</v>
      </c>
      <c r="V76" s="158">
        <f t="shared" si="36"/>
        <v>47.679999999999993</v>
      </c>
      <c r="W76" s="158">
        <f t="shared" si="36"/>
        <v>44.67</v>
      </c>
      <c r="X76" s="158">
        <f t="shared" si="36"/>
        <v>43.575749999999999</v>
      </c>
      <c r="Y76" s="158">
        <f t="shared" si="36"/>
        <v>8.6669999999999998</v>
      </c>
      <c r="Z76" s="158">
        <f t="shared" si="36"/>
        <v>35.256500000000003</v>
      </c>
      <c r="AA76" s="158">
        <f t="shared" si="36"/>
        <v>32.972050000000003</v>
      </c>
      <c r="AB76" s="158">
        <f t="shared" si="36"/>
        <v>92.918800000000005</v>
      </c>
      <c r="AC76" s="158">
        <f t="shared" si="36"/>
        <v>0</v>
      </c>
      <c r="AD76" s="158">
        <f t="shared" si="36"/>
        <v>0</v>
      </c>
      <c r="AE76" s="158">
        <f t="shared" si="36"/>
        <v>32.561900000000001</v>
      </c>
      <c r="AF76" s="158">
        <f t="shared" si="36"/>
        <v>126.19</v>
      </c>
      <c r="AG76" s="158">
        <f t="shared" si="36"/>
        <v>352.31</v>
      </c>
      <c r="AH76" s="158">
        <f t="shared" si="36"/>
        <v>452.96</v>
      </c>
      <c r="AI76" s="158">
        <f t="shared" si="36"/>
        <v>211.25624999999999</v>
      </c>
      <c r="AJ76" s="158">
        <f t="shared" si="36"/>
        <v>0</v>
      </c>
      <c r="AK76" s="158">
        <f t="shared" si="36"/>
        <v>0</v>
      </c>
      <c r="AL76" s="158">
        <f t="shared" si="36"/>
        <v>0</v>
      </c>
      <c r="AM76" s="158">
        <f t="shared" si="36"/>
        <v>0</v>
      </c>
      <c r="AN76" s="158">
        <f t="shared" si="36"/>
        <v>0</v>
      </c>
      <c r="AO76" s="158">
        <f t="shared" si="36"/>
        <v>0</v>
      </c>
      <c r="AP76" s="158">
        <f t="shared" si="36"/>
        <v>0</v>
      </c>
    </row>
    <row r="77" spans="1:42" s="134" customFormat="1" ht="54.75" customHeight="1">
      <c r="A77" s="153">
        <v>2</v>
      </c>
      <c r="B77" s="139" t="s">
        <v>1935</v>
      </c>
      <c r="C77" s="38" t="s">
        <v>47</v>
      </c>
      <c r="D77" s="157">
        <f t="shared" si="37"/>
        <v>22747.598000000002</v>
      </c>
      <c r="E77" s="157">
        <f t="shared" si="36"/>
        <v>1100</v>
      </c>
      <c r="F77" s="157">
        <f t="shared" si="36"/>
        <v>1000</v>
      </c>
      <c r="G77" s="157">
        <f t="shared" si="36"/>
        <v>250</v>
      </c>
      <c r="H77" s="157">
        <f t="shared" si="36"/>
        <v>273</v>
      </c>
      <c r="I77" s="157">
        <f t="shared" si="36"/>
        <v>212.8</v>
      </c>
      <c r="J77" s="157">
        <f t="shared" si="36"/>
        <v>815.66799999999989</v>
      </c>
      <c r="K77" s="157">
        <f t="shared" si="36"/>
        <v>448.21999999999997</v>
      </c>
      <c r="L77" s="157">
        <f t="shared" si="36"/>
        <v>542.22</v>
      </c>
      <c r="M77" s="157">
        <f t="shared" si="36"/>
        <v>70</v>
      </c>
      <c r="N77" s="157">
        <f t="shared" si="36"/>
        <v>160</v>
      </c>
      <c r="O77" s="157">
        <f t="shared" si="36"/>
        <v>30</v>
      </c>
      <c r="P77" s="157">
        <f t="shared" si="36"/>
        <v>200</v>
      </c>
      <c r="Q77" s="157">
        <f t="shared" si="36"/>
        <v>0</v>
      </c>
      <c r="R77" s="157">
        <f t="shared" si="36"/>
        <v>128</v>
      </c>
      <c r="S77" s="157">
        <f t="shared" si="36"/>
        <v>300</v>
      </c>
      <c r="T77" s="157">
        <f t="shared" si="36"/>
        <v>80</v>
      </c>
      <c r="U77" s="157">
        <f t="shared" si="36"/>
        <v>30</v>
      </c>
      <c r="V77" s="157">
        <f t="shared" si="36"/>
        <v>29</v>
      </c>
      <c r="W77" s="157">
        <f t="shared" si="36"/>
        <v>30</v>
      </c>
      <c r="X77" s="157">
        <f t="shared" si="36"/>
        <v>200</v>
      </c>
      <c r="Y77" s="157">
        <f t="shared" si="36"/>
        <v>82.45</v>
      </c>
      <c r="Z77" s="157">
        <f t="shared" si="36"/>
        <v>0</v>
      </c>
      <c r="AA77" s="157">
        <f t="shared" si="36"/>
        <v>350</v>
      </c>
      <c r="AB77" s="157">
        <f t="shared" si="36"/>
        <v>260</v>
      </c>
      <c r="AC77" s="157">
        <f t="shared" si="36"/>
        <v>470</v>
      </c>
      <c r="AD77" s="157">
        <f t="shared" si="36"/>
        <v>20</v>
      </c>
      <c r="AE77" s="157">
        <f t="shared" si="36"/>
        <v>150</v>
      </c>
      <c r="AF77" s="157">
        <f t="shared" si="36"/>
        <v>660</v>
      </c>
      <c r="AG77" s="157">
        <f t="shared" si="36"/>
        <v>1357.24</v>
      </c>
      <c r="AH77" s="157">
        <f t="shared" si="36"/>
        <v>641</v>
      </c>
      <c r="AI77" s="157">
        <f t="shared" si="36"/>
        <v>350</v>
      </c>
      <c r="AJ77" s="157">
        <f t="shared" si="36"/>
        <v>1874</v>
      </c>
      <c r="AK77" s="157">
        <f t="shared" si="36"/>
        <v>1200</v>
      </c>
      <c r="AL77" s="157">
        <f t="shared" si="36"/>
        <v>1130</v>
      </c>
      <c r="AM77" s="157">
        <f t="shared" si="36"/>
        <v>1650</v>
      </c>
      <c r="AN77" s="157">
        <f t="shared" si="36"/>
        <v>1875</v>
      </c>
      <c r="AO77" s="157">
        <f t="shared" si="36"/>
        <v>1870</v>
      </c>
      <c r="AP77" s="157">
        <f t="shared" si="36"/>
        <v>2909</v>
      </c>
    </row>
    <row r="78" spans="1:42" s="134" customFormat="1" ht="25.5" customHeight="1">
      <c r="A78" s="153" t="s">
        <v>3</v>
      </c>
      <c r="B78" s="139" t="s">
        <v>1152</v>
      </c>
      <c r="C78" s="38" t="s">
        <v>47</v>
      </c>
      <c r="D78" s="144">
        <f>D79+D84+D89+D94+D99</f>
        <v>41855.986250000002</v>
      </c>
      <c r="E78" s="144">
        <f t="shared" ref="E78:AP78" si="38">E79+E84+E89+E94+E99</f>
        <v>1563.8</v>
      </c>
      <c r="F78" s="144">
        <f t="shared" si="38"/>
        <v>1488.67</v>
      </c>
      <c r="G78" s="144">
        <f t="shared" si="38"/>
        <v>581.46</v>
      </c>
      <c r="H78" s="144">
        <f t="shared" si="38"/>
        <v>533.92000000000007</v>
      </c>
      <c r="I78" s="144">
        <f t="shared" si="38"/>
        <v>238.74</v>
      </c>
      <c r="J78" s="144">
        <f t="shared" si="38"/>
        <v>1122.3779999999999</v>
      </c>
      <c r="K78" s="144">
        <f t="shared" si="38"/>
        <v>633.84999999999991</v>
      </c>
      <c r="L78" s="144">
        <f t="shared" si="38"/>
        <v>650.35</v>
      </c>
      <c r="M78" s="144">
        <f t="shared" si="38"/>
        <v>3450.28</v>
      </c>
      <c r="N78" s="144">
        <f t="shared" si="38"/>
        <v>5782.2799999999988</v>
      </c>
      <c r="O78" s="144">
        <f t="shared" si="38"/>
        <v>95.13000000000001</v>
      </c>
      <c r="P78" s="144">
        <f t="shared" si="38"/>
        <v>1187.44</v>
      </c>
      <c r="Q78" s="144">
        <f t="shared" si="38"/>
        <v>12.92</v>
      </c>
      <c r="R78" s="144">
        <f t="shared" si="38"/>
        <v>207.42000000000002</v>
      </c>
      <c r="S78" s="144">
        <f t="shared" si="38"/>
        <v>704.42</v>
      </c>
      <c r="T78" s="144">
        <f t="shared" si="38"/>
        <v>112.82</v>
      </c>
      <c r="U78" s="144">
        <f t="shared" si="38"/>
        <v>30</v>
      </c>
      <c r="V78" s="144">
        <f t="shared" si="38"/>
        <v>124.35999999999999</v>
      </c>
      <c r="W78" s="144">
        <f t="shared" si="38"/>
        <v>119.34</v>
      </c>
      <c r="X78" s="144">
        <f t="shared" si="38"/>
        <v>341.50574999999998</v>
      </c>
      <c r="Y78" s="144">
        <f t="shared" si="38"/>
        <v>190.61699999999999</v>
      </c>
      <c r="Z78" s="144">
        <f t="shared" si="38"/>
        <v>101.15649999999999</v>
      </c>
      <c r="AA78" s="144">
        <f t="shared" si="38"/>
        <v>600.5420499999999</v>
      </c>
      <c r="AB78" s="144">
        <f t="shared" si="38"/>
        <v>614.48879999999997</v>
      </c>
      <c r="AC78" s="144">
        <f t="shared" si="38"/>
        <v>470</v>
      </c>
      <c r="AD78" s="144">
        <f t="shared" si="38"/>
        <v>20</v>
      </c>
      <c r="AE78" s="144">
        <f t="shared" si="38"/>
        <v>438.43190000000004</v>
      </c>
      <c r="AF78" s="144">
        <f t="shared" si="38"/>
        <v>1468.72</v>
      </c>
      <c r="AG78" s="144">
        <f t="shared" si="38"/>
        <v>2659.77</v>
      </c>
      <c r="AH78" s="144">
        <f t="shared" si="38"/>
        <v>2118.2199999999998</v>
      </c>
      <c r="AI78" s="144">
        <f t="shared" si="38"/>
        <v>1684.95625</v>
      </c>
      <c r="AJ78" s="144">
        <f t="shared" si="38"/>
        <v>1874</v>
      </c>
      <c r="AK78" s="144">
        <f t="shared" si="38"/>
        <v>1200</v>
      </c>
      <c r="AL78" s="144">
        <f t="shared" si="38"/>
        <v>1130</v>
      </c>
      <c r="AM78" s="144">
        <f t="shared" si="38"/>
        <v>1650</v>
      </c>
      <c r="AN78" s="144">
        <f t="shared" si="38"/>
        <v>1875</v>
      </c>
      <c r="AO78" s="144">
        <f t="shared" si="38"/>
        <v>1870</v>
      </c>
      <c r="AP78" s="144">
        <f t="shared" si="38"/>
        <v>2909</v>
      </c>
    </row>
    <row r="79" spans="1:42" s="134" customFormat="1" ht="25.5" customHeight="1">
      <c r="A79" s="153">
        <v>1</v>
      </c>
      <c r="B79" s="139" t="s">
        <v>74</v>
      </c>
      <c r="C79" s="38" t="s">
        <v>47</v>
      </c>
      <c r="D79" s="144">
        <f>D80+D83</f>
        <v>13360</v>
      </c>
      <c r="E79" s="144">
        <f t="shared" ref="E79:AP79" si="39">E80+E83</f>
        <v>400</v>
      </c>
      <c r="F79" s="144">
        <f t="shared" si="39"/>
        <v>400</v>
      </c>
      <c r="G79" s="144">
        <f t="shared" si="39"/>
        <v>100</v>
      </c>
      <c r="H79" s="144">
        <f t="shared" si="39"/>
        <v>43</v>
      </c>
      <c r="I79" s="144">
        <f t="shared" si="39"/>
        <v>111.88</v>
      </c>
      <c r="J79" s="144">
        <f t="shared" si="39"/>
        <v>685.59999999999991</v>
      </c>
      <c r="K79" s="144">
        <f t="shared" si="39"/>
        <v>401.26</v>
      </c>
      <c r="L79" s="144">
        <f t="shared" si="39"/>
        <v>286.26</v>
      </c>
      <c r="M79" s="144">
        <f t="shared" si="39"/>
        <v>689.23</v>
      </c>
      <c r="N79" s="144">
        <f t="shared" si="39"/>
        <v>1508.3799999999999</v>
      </c>
      <c r="O79" s="144">
        <f t="shared" si="39"/>
        <v>30</v>
      </c>
      <c r="P79" s="144">
        <f t="shared" si="39"/>
        <v>282.39</v>
      </c>
      <c r="Q79" s="144">
        <f t="shared" si="39"/>
        <v>0</v>
      </c>
      <c r="R79" s="144">
        <f t="shared" si="39"/>
        <v>68</v>
      </c>
      <c r="S79" s="144">
        <f t="shared" si="39"/>
        <v>100</v>
      </c>
      <c r="T79" s="144">
        <f t="shared" si="39"/>
        <v>20</v>
      </c>
      <c r="U79" s="144">
        <f t="shared" si="39"/>
        <v>15</v>
      </c>
      <c r="V79" s="144">
        <f t="shared" si="39"/>
        <v>19</v>
      </c>
      <c r="W79" s="144">
        <f t="shared" si="39"/>
        <v>0</v>
      </c>
      <c r="X79" s="144">
        <f t="shared" si="39"/>
        <v>166.48</v>
      </c>
      <c r="Y79" s="144">
        <f t="shared" si="39"/>
        <v>165.75</v>
      </c>
      <c r="Z79" s="144">
        <f t="shared" si="39"/>
        <v>0</v>
      </c>
      <c r="AA79" s="144">
        <f t="shared" si="39"/>
        <v>305.93999999999994</v>
      </c>
      <c r="AB79" s="144">
        <f t="shared" si="39"/>
        <v>247.89</v>
      </c>
      <c r="AC79" s="144">
        <f t="shared" si="39"/>
        <v>350</v>
      </c>
      <c r="AD79" s="144">
        <f t="shared" si="39"/>
        <v>0</v>
      </c>
      <c r="AE79" s="144">
        <f t="shared" si="39"/>
        <v>283.97000000000003</v>
      </c>
      <c r="AF79" s="144">
        <f t="shared" si="39"/>
        <v>200</v>
      </c>
      <c r="AG79" s="144">
        <f t="shared" si="39"/>
        <v>800</v>
      </c>
      <c r="AH79" s="144">
        <f t="shared" si="39"/>
        <v>200</v>
      </c>
      <c r="AI79" s="144">
        <f t="shared" si="39"/>
        <v>507.97</v>
      </c>
      <c r="AJ79" s="144">
        <f t="shared" si="39"/>
        <v>812</v>
      </c>
      <c r="AK79" s="144">
        <f t="shared" si="39"/>
        <v>900</v>
      </c>
      <c r="AL79" s="144">
        <f t="shared" si="39"/>
        <v>330</v>
      </c>
      <c r="AM79" s="144">
        <f t="shared" si="39"/>
        <v>730</v>
      </c>
      <c r="AN79" s="144">
        <f t="shared" si="39"/>
        <v>850</v>
      </c>
      <c r="AO79" s="144">
        <f t="shared" si="39"/>
        <v>620</v>
      </c>
      <c r="AP79" s="144">
        <f t="shared" si="39"/>
        <v>730</v>
      </c>
    </row>
    <row r="80" spans="1:42" ht="41.25" customHeight="1">
      <c r="A80" s="154" t="s">
        <v>41</v>
      </c>
      <c r="B80" s="137" t="s">
        <v>1932</v>
      </c>
      <c r="C80" s="38" t="s">
        <v>47</v>
      </c>
      <c r="D80" s="146">
        <f>SUM(E80:AP80)</f>
        <v>3711.9599999999991</v>
      </c>
      <c r="E80" s="146">
        <v>0</v>
      </c>
      <c r="F80" s="146">
        <v>0</v>
      </c>
      <c r="G80" s="146">
        <v>0</v>
      </c>
      <c r="H80" s="146">
        <v>0</v>
      </c>
      <c r="I80" s="146">
        <v>25.94</v>
      </c>
      <c r="J80" s="146">
        <v>306.70999999999998</v>
      </c>
      <c r="K80" s="146">
        <v>185.63</v>
      </c>
      <c r="L80" s="146">
        <v>108.13</v>
      </c>
      <c r="M80" s="146">
        <v>639.23</v>
      </c>
      <c r="N80" s="146">
        <v>1428.3799999999999</v>
      </c>
      <c r="O80" s="146">
        <v>0</v>
      </c>
      <c r="P80" s="146">
        <v>282.39</v>
      </c>
      <c r="Q80" s="146">
        <v>0</v>
      </c>
      <c r="R80" s="146">
        <v>0</v>
      </c>
      <c r="S80" s="146">
        <v>0</v>
      </c>
      <c r="T80" s="146">
        <v>0</v>
      </c>
      <c r="U80" s="146">
        <v>0</v>
      </c>
      <c r="V80" s="146">
        <v>0</v>
      </c>
      <c r="W80" s="146">
        <v>0</v>
      </c>
      <c r="X80" s="146">
        <v>16.48</v>
      </c>
      <c r="Y80" s="146">
        <v>83.300000000000011</v>
      </c>
      <c r="Z80" s="146">
        <v>0</v>
      </c>
      <c r="AA80" s="146">
        <v>155.93999999999997</v>
      </c>
      <c r="AB80" s="146">
        <v>87.89</v>
      </c>
      <c r="AC80" s="146">
        <v>0</v>
      </c>
      <c r="AD80" s="146">
        <v>0</v>
      </c>
      <c r="AE80" s="146">
        <v>133.97</v>
      </c>
      <c r="AF80" s="146">
        <v>0</v>
      </c>
      <c r="AG80" s="146">
        <v>0</v>
      </c>
      <c r="AH80" s="146">
        <v>0</v>
      </c>
      <c r="AI80" s="146">
        <v>257.97000000000003</v>
      </c>
      <c r="AJ80" s="146">
        <v>0</v>
      </c>
      <c r="AK80" s="146">
        <v>0</v>
      </c>
      <c r="AL80" s="146">
        <v>0</v>
      </c>
      <c r="AM80" s="146">
        <v>0</v>
      </c>
      <c r="AN80" s="146">
        <v>0</v>
      </c>
      <c r="AO80" s="146">
        <v>0</v>
      </c>
      <c r="AP80" s="146">
        <v>0</v>
      </c>
    </row>
    <row r="81" spans="1:42" ht="25.5" customHeight="1">
      <c r="A81" s="154" t="s">
        <v>71</v>
      </c>
      <c r="B81" s="137" t="s">
        <v>1933</v>
      </c>
      <c r="C81" s="38" t="s">
        <v>47</v>
      </c>
      <c r="D81" s="146">
        <f t="shared" ref="D81:D103" si="40">SUM(E81:AP81)</f>
        <v>3711.9599999999991</v>
      </c>
      <c r="E81" s="193">
        <v>0</v>
      </c>
      <c r="F81" s="193">
        <v>0</v>
      </c>
      <c r="G81" s="193">
        <v>0</v>
      </c>
      <c r="H81" s="193">
        <v>0</v>
      </c>
      <c r="I81" s="193">
        <v>25.94</v>
      </c>
      <c r="J81" s="193">
        <v>306.70999999999998</v>
      </c>
      <c r="K81" s="193">
        <v>185.63</v>
      </c>
      <c r="L81" s="193">
        <v>108.13</v>
      </c>
      <c r="M81" s="193">
        <v>639.23</v>
      </c>
      <c r="N81" s="193">
        <v>1428.3799999999999</v>
      </c>
      <c r="O81" s="193">
        <v>0</v>
      </c>
      <c r="P81" s="193">
        <v>282.39</v>
      </c>
      <c r="Q81" s="193">
        <v>0</v>
      </c>
      <c r="R81" s="193">
        <v>0</v>
      </c>
      <c r="S81" s="193">
        <v>0</v>
      </c>
      <c r="T81" s="193">
        <v>0</v>
      </c>
      <c r="U81" s="193">
        <v>0</v>
      </c>
      <c r="V81" s="193">
        <v>0</v>
      </c>
      <c r="W81" s="193">
        <v>0</v>
      </c>
      <c r="X81" s="193">
        <v>16.48</v>
      </c>
      <c r="Y81" s="193">
        <v>83.300000000000011</v>
      </c>
      <c r="Z81" s="193">
        <v>0</v>
      </c>
      <c r="AA81" s="193">
        <v>155.93999999999997</v>
      </c>
      <c r="AB81" s="193">
        <v>87.89</v>
      </c>
      <c r="AC81" s="193">
        <v>0</v>
      </c>
      <c r="AD81" s="193">
        <v>0</v>
      </c>
      <c r="AE81" s="193">
        <v>133.97</v>
      </c>
      <c r="AF81" s="193">
        <v>0</v>
      </c>
      <c r="AG81" s="193">
        <v>0</v>
      </c>
      <c r="AH81" s="193">
        <v>0</v>
      </c>
      <c r="AI81" s="193">
        <v>257.97000000000003</v>
      </c>
      <c r="AJ81" s="193">
        <v>0</v>
      </c>
      <c r="AK81" s="193">
        <v>0</v>
      </c>
      <c r="AL81" s="193">
        <v>0</v>
      </c>
      <c r="AM81" s="193">
        <v>0</v>
      </c>
      <c r="AN81" s="193">
        <v>0</v>
      </c>
      <c r="AO81" s="193">
        <v>0</v>
      </c>
      <c r="AP81" s="193">
        <v>0</v>
      </c>
    </row>
    <row r="82" spans="1:42" ht="25.5" customHeight="1">
      <c r="A82" s="154" t="s">
        <v>71</v>
      </c>
      <c r="B82" s="137" t="s">
        <v>1934</v>
      </c>
      <c r="C82" s="38" t="s">
        <v>1941</v>
      </c>
      <c r="D82" s="146">
        <f t="shared" si="40"/>
        <v>0</v>
      </c>
      <c r="E82" s="193">
        <v>0</v>
      </c>
      <c r="F82" s="193">
        <v>0</v>
      </c>
      <c r="G82" s="193">
        <v>0</v>
      </c>
      <c r="H82" s="193">
        <v>0</v>
      </c>
      <c r="I82" s="193">
        <v>0</v>
      </c>
      <c r="J82" s="193">
        <v>0</v>
      </c>
      <c r="K82" s="193">
        <v>0</v>
      </c>
      <c r="L82" s="193">
        <v>0</v>
      </c>
      <c r="M82" s="193">
        <v>0</v>
      </c>
      <c r="N82" s="193">
        <v>0</v>
      </c>
      <c r="O82" s="193">
        <v>0</v>
      </c>
      <c r="P82" s="193">
        <v>0</v>
      </c>
      <c r="Q82" s="193">
        <v>0</v>
      </c>
      <c r="R82" s="193">
        <v>0</v>
      </c>
      <c r="S82" s="193">
        <v>0</v>
      </c>
      <c r="T82" s="193">
        <v>0</v>
      </c>
      <c r="U82" s="193">
        <v>0</v>
      </c>
      <c r="V82" s="193">
        <v>0</v>
      </c>
      <c r="W82" s="193">
        <v>0</v>
      </c>
      <c r="X82" s="193">
        <v>0</v>
      </c>
      <c r="Y82" s="193">
        <v>0</v>
      </c>
      <c r="Z82" s="193">
        <v>0</v>
      </c>
      <c r="AA82" s="193">
        <v>0</v>
      </c>
      <c r="AB82" s="193">
        <v>0</v>
      </c>
      <c r="AC82" s="193">
        <v>0</v>
      </c>
      <c r="AD82" s="193">
        <v>0</v>
      </c>
      <c r="AE82" s="193">
        <v>0</v>
      </c>
      <c r="AF82" s="193">
        <v>0</v>
      </c>
      <c r="AG82" s="193">
        <v>0</v>
      </c>
      <c r="AH82" s="193">
        <v>0</v>
      </c>
      <c r="AI82" s="193">
        <v>0</v>
      </c>
      <c r="AJ82" s="193">
        <v>0</v>
      </c>
      <c r="AK82" s="193">
        <v>0</v>
      </c>
      <c r="AL82" s="193">
        <v>0</v>
      </c>
      <c r="AM82" s="193">
        <v>0</v>
      </c>
      <c r="AN82" s="193">
        <v>0</v>
      </c>
      <c r="AO82" s="193">
        <v>0</v>
      </c>
      <c r="AP82" s="193">
        <v>0</v>
      </c>
    </row>
    <row r="83" spans="1:42" ht="39.75" customHeight="1">
      <c r="A83" s="154" t="s">
        <v>41</v>
      </c>
      <c r="B83" s="137" t="s">
        <v>1935</v>
      </c>
      <c r="C83" s="38" t="s">
        <v>47</v>
      </c>
      <c r="D83" s="146">
        <f t="shared" si="40"/>
        <v>9648.0400000000009</v>
      </c>
      <c r="E83" s="146">
        <v>400</v>
      </c>
      <c r="F83" s="146">
        <v>400</v>
      </c>
      <c r="G83" s="146">
        <v>100</v>
      </c>
      <c r="H83" s="146">
        <v>43</v>
      </c>
      <c r="I83" s="146">
        <v>85.94</v>
      </c>
      <c r="J83" s="146">
        <v>378.89</v>
      </c>
      <c r="K83" s="146">
        <v>215.63</v>
      </c>
      <c r="L83" s="146">
        <v>178.13</v>
      </c>
      <c r="M83" s="146">
        <v>50</v>
      </c>
      <c r="N83" s="146">
        <v>80</v>
      </c>
      <c r="O83" s="146">
        <v>30</v>
      </c>
      <c r="P83" s="146">
        <v>0</v>
      </c>
      <c r="Q83" s="146">
        <v>0</v>
      </c>
      <c r="R83" s="146">
        <v>68</v>
      </c>
      <c r="S83" s="146">
        <v>100</v>
      </c>
      <c r="T83" s="146">
        <v>20</v>
      </c>
      <c r="U83" s="146">
        <v>15</v>
      </c>
      <c r="V83" s="146">
        <v>19</v>
      </c>
      <c r="W83" s="146">
        <v>0</v>
      </c>
      <c r="X83" s="146">
        <v>150</v>
      </c>
      <c r="Y83" s="146">
        <v>82.45</v>
      </c>
      <c r="Z83" s="146">
        <v>0</v>
      </c>
      <c r="AA83" s="146">
        <v>150</v>
      </c>
      <c r="AB83" s="146">
        <v>160</v>
      </c>
      <c r="AC83" s="146">
        <v>350</v>
      </c>
      <c r="AD83" s="146">
        <v>0</v>
      </c>
      <c r="AE83" s="146">
        <v>150</v>
      </c>
      <c r="AF83" s="146">
        <v>200</v>
      </c>
      <c r="AG83" s="146">
        <v>800</v>
      </c>
      <c r="AH83" s="146">
        <v>200</v>
      </c>
      <c r="AI83" s="146">
        <v>250</v>
      </c>
      <c r="AJ83" s="146">
        <v>812</v>
      </c>
      <c r="AK83" s="146">
        <v>900</v>
      </c>
      <c r="AL83" s="146">
        <v>330</v>
      </c>
      <c r="AM83" s="146">
        <v>730</v>
      </c>
      <c r="AN83" s="146">
        <v>850</v>
      </c>
      <c r="AO83" s="146">
        <v>620</v>
      </c>
      <c r="AP83" s="146">
        <v>730</v>
      </c>
    </row>
    <row r="84" spans="1:42" s="134" customFormat="1" ht="25.5" customHeight="1">
      <c r="A84" s="153">
        <v>2</v>
      </c>
      <c r="B84" s="139" t="s">
        <v>73</v>
      </c>
      <c r="C84" s="38" t="s">
        <v>47</v>
      </c>
      <c r="D84" s="144">
        <f t="shared" si="40"/>
        <v>4968</v>
      </c>
      <c r="E84" s="144">
        <f t="shared" ref="E84:AP84" si="41">E85+E88</f>
        <v>200</v>
      </c>
      <c r="F84" s="144">
        <f t="shared" si="41"/>
        <v>250</v>
      </c>
      <c r="G84" s="144">
        <f t="shared" si="41"/>
        <v>100</v>
      </c>
      <c r="H84" s="144">
        <f t="shared" si="41"/>
        <v>80</v>
      </c>
      <c r="I84" s="144">
        <f t="shared" si="41"/>
        <v>60</v>
      </c>
      <c r="J84" s="144">
        <f t="shared" si="41"/>
        <v>70</v>
      </c>
      <c r="K84" s="144">
        <f t="shared" si="41"/>
        <v>30</v>
      </c>
      <c r="L84" s="144">
        <f t="shared" si="41"/>
        <v>50</v>
      </c>
      <c r="M84" s="144">
        <f t="shared" si="41"/>
        <v>0</v>
      </c>
      <c r="N84" s="144">
        <f t="shared" si="41"/>
        <v>50</v>
      </c>
      <c r="O84" s="144">
        <f t="shared" si="41"/>
        <v>0</v>
      </c>
      <c r="P84" s="144">
        <f t="shared" si="41"/>
        <v>200</v>
      </c>
      <c r="Q84" s="144">
        <f t="shared" si="41"/>
        <v>0</v>
      </c>
      <c r="R84" s="144">
        <f t="shared" si="41"/>
        <v>60</v>
      </c>
      <c r="S84" s="144">
        <f t="shared" si="41"/>
        <v>100</v>
      </c>
      <c r="T84" s="144">
        <f t="shared" si="41"/>
        <v>20</v>
      </c>
      <c r="U84" s="144">
        <f t="shared" si="41"/>
        <v>15</v>
      </c>
      <c r="V84" s="144">
        <f t="shared" si="41"/>
        <v>10</v>
      </c>
      <c r="W84" s="144">
        <f t="shared" si="41"/>
        <v>0</v>
      </c>
      <c r="X84" s="144">
        <f t="shared" si="41"/>
        <v>0</v>
      </c>
      <c r="Y84" s="144">
        <f t="shared" si="41"/>
        <v>0</v>
      </c>
      <c r="Z84" s="144">
        <f t="shared" si="41"/>
        <v>0</v>
      </c>
      <c r="AA84" s="144">
        <f t="shared" si="41"/>
        <v>150</v>
      </c>
      <c r="AB84" s="144">
        <f t="shared" si="41"/>
        <v>50</v>
      </c>
      <c r="AC84" s="144">
        <f t="shared" si="41"/>
        <v>70</v>
      </c>
      <c r="AD84" s="144">
        <f t="shared" si="41"/>
        <v>20</v>
      </c>
      <c r="AE84" s="144">
        <f t="shared" si="41"/>
        <v>0</v>
      </c>
      <c r="AF84" s="144">
        <f t="shared" si="41"/>
        <v>150</v>
      </c>
      <c r="AG84" s="144">
        <f t="shared" si="41"/>
        <v>250</v>
      </c>
      <c r="AH84" s="144">
        <f t="shared" si="41"/>
        <v>191</v>
      </c>
      <c r="AI84" s="144">
        <f t="shared" si="41"/>
        <v>0</v>
      </c>
      <c r="AJ84" s="144">
        <f t="shared" si="41"/>
        <v>362</v>
      </c>
      <c r="AK84" s="144">
        <f t="shared" si="41"/>
        <v>0</v>
      </c>
      <c r="AL84" s="144">
        <f t="shared" si="41"/>
        <v>380</v>
      </c>
      <c r="AM84" s="144">
        <f t="shared" si="41"/>
        <v>420</v>
      </c>
      <c r="AN84" s="144">
        <f t="shared" si="41"/>
        <v>350</v>
      </c>
      <c r="AO84" s="144">
        <f t="shared" si="41"/>
        <v>500</v>
      </c>
      <c r="AP84" s="144">
        <f t="shared" si="41"/>
        <v>780</v>
      </c>
    </row>
    <row r="85" spans="1:42" ht="39" customHeight="1">
      <c r="A85" s="154" t="s">
        <v>41</v>
      </c>
      <c r="B85" s="137" t="s">
        <v>1932</v>
      </c>
      <c r="C85" s="38" t="s">
        <v>47</v>
      </c>
      <c r="D85" s="146">
        <f t="shared" si="40"/>
        <v>0</v>
      </c>
      <c r="E85" s="145"/>
      <c r="F85" s="145"/>
      <c r="G85" s="145"/>
      <c r="H85" s="145"/>
      <c r="I85" s="145"/>
      <c r="J85" s="145"/>
      <c r="K85" s="145"/>
      <c r="L85" s="146"/>
      <c r="M85" s="39"/>
      <c r="N85" s="39"/>
      <c r="O85" s="39"/>
      <c r="P85" s="39"/>
      <c r="Q85" s="39"/>
      <c r="R85" s="39"/>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row>
    <row r="86" spans="1:42" ht="25.5" customHeight="1">
      <c r="A86" s="154" t="s">
        <v>71</v>
      </c>
      <c r="B86" s="137" t="s">
        <v>1933</v>
      </c>
      <c r="C86" s="38" t="s">
        <v>47</v>
      </c>
      <c r="D86" s="146">
        <f t="shared" si="40"/>
        <v>0</v>
      </c>
      <c r="E86" s="145"/>
      <c r="F86" s="145"/>
      <c r="G86" s="145"/>
      <c r="H86" s="145"/>
      <c r="I86" s="145"/>
      <c r="J86" s="145"/>
      <c r="K86" s="145"/>
      <c r="L86" s="146"/>
      <c r="M86" s="39"/>
      <c r="N86" s="39"/>
      <c r="O86" s="39"/>
      <c r="P86" s="39"/>
      <c r="Q86" s="39"/>
      <c r="R86" s="39"/>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row>
    <row r="87" spans="1:42" ht="25.5" customHeight="1">
      <c r="A87" s="154" t="s">
        <v>71</v>
      </c>
      <c r="B87" s="137" t="s">
        <v>1934</v>
      </c>
      <c r="C87" s="38" t="s">
        <v>1941</v>
      </c>
      <c r="D87" s="146">
        <f t="shared" si="40"/>
        <v>0</v>
      </c>
      <c r="E87" s="145"/>
      <c r="F87" s="145"/>
      <c r="G87" s="145"/>
      <c r="H87" s="145"/>
      <c r="I87" s="145"/>
      <c r="J87" s="145"/>
      <c r="K87" s="145"/>
      <c r="L87" s="146"/>
      <c r="M87" s="39"/>
      <c r="N87" s="39"/>
      <c r="O87" s="39"/>
      <c r="P87" s="39"/>
      <c r="Q87" s="39"/>
      <c r="R87" s="39"/>
      <c r="S87" s="145"/>
      <c r="T87" s="145"/>
      <c r="U87" s="145"/>
      <c r="V87" s="145"/>
      <c r="W87" s="145"/>
      <c r="X87" s="145"/>
      <c r="Y87" s="145"/>
      <c r="Z87" s="145"/>
      <c r="AA87" s="145"/>
      <c r="AB87" s="145"/>
      <c r="AC87" s="145"/>
      <c r="AD87" s="145"/>
      <c r="AE87" s="145"/>
      <c r="AF87" s="145"/>
      <c r="AG87" s="145"/>
      <c r="AH87" s="145"/>
      <c r="AI87" s="145"/>
      <c r="AJ87" s="145"/>
      <c r="AK87" s="145"/>
      <c r="AL87" s="145"/>
      <c r="AM87" s="145"/>
      <c r="AN87" s="145"/>
      <c r="AO87" s="145"/>
      <c r="AP87" s="145"/>
    </row>
    <row r="88" spans="1:42" ht="45" customHeight="1">
      <c r="A88" s="154" t="s">
        <v>41</v>
      </c>
      <c r="B88" s="137" t="s">
        <v>1935</v>
      </c>
      <c r="C88" s="38" t="s">
        <v>47</v>
      </c>
      <c r="D88" s="146">
        <f t="shared" si="40"/>
        <v>4968</v>
      </c>
      <c r="E88" s="146">
        <v>200</v>
      </c>
      <c r="F88" s="146">
        <v>250</v>
      </c>
      <c r="G88" s="146">
        <v>100</v>
      </c>
      <c r="H88" s="146">
        <v>80</v>
      </c>
      <c r="I88" s="146">
        <v>60</v>
      </c>
      <c r="J88" s="146">
        <v>70</v>
      </c>
      <c r="K88" s="146">
        <v>30</v>
      </c>
      <c r="L88" s="146">
        <v>50</v>
      </c>
      <c r="M88" s="146"/>
      <c r="N88" s="146">
        <v>50</v>
      </c>
      <c r="O88" s="146"/>
      <c r="P88" s="146">
        <v>200</v>
      </c>
      <c r="Q88" s="146"/>
      <c r="R88" s="146">
        <v>60</v>
      </c>
      <c r="S88" s="146">
        <v>100</v>
      </c>
      <c r="T88" s="146">
        <v>20</v>
      </c>
      <c r="U88" s="146">
        <v>15</v>
      </c>
      <c r="V88" s="146">
        <v>10</v>
      </c>
      <c r="W88" s="146"/>
      <c r="X88" s="146"/>
      <c r="Y88" s="146"/>
      <c r="Z88" s="146"/>
      <c r="AA88" s="146">
        <v>150</v>
      </c>
      <c r="AB88" s="146">
        <v>50</v>
      </c>
      <c r="AC88" s="146">
        <v>70</v>
      </c>
      <c r="AD88" s="146">
        <v>20</v>
      </c>
      <c r="AE88" s="146"/>
      <c r="AF88" s="146">
        <v>150</v>
      </c>
      <c r="AG88" s="146">
        <v>250</v>
      </c>
      <c r="AH88" s="146">
        <v>191</v>
      </c>
      <c r="AI88" s="147"/>
      <c r="AJ88" s="146">
        <v>362</v>
      </c>
      <c r="AK88" s="146"/>
      <c r="AL88" s="146">
        <v>380</v>
      </c>
      <c r="AM88" s="146">
        <v>420</v>
      </c>
      <c r="AN88" s="146">
        <v>350</v>
      </c>
      <c r="AO88" s="146">
        <v>500</v>
      </c>
      <c r="AP88" s="146">
        <v>780</v>
      </c>
    </row>
    <row r="89" spans="1:42" s="134" customFormat="1" ht="25.5" customHeight="1">
      <c r="A89" s="153">
        <v>3</v>
      </c>
      <c r="B89" s="139" t="s">
        <v>72</v>
      </c>
      <c r="C89" s="38" t="s">
        <v>47</v>
      </c>
      <c r="D89" s="144">
        <f t="shared" si="40"/>
        <v>10126.298000000001</v>
      </c>
      <c r="E89" s="144">
        <f t="shared" ref="E89:AP89" si="42">E90+E93</f>
        <v>500</v>
      </c>
      <c r="F89" s="144">
        <f t="shared" si="42"/>
        <v>350</v>
      </c>
      <c r="G89" s="144">
        <f t="shared" si="42"/>
        <v>50</v>
      </c>
      <c r="H89" s="144">
        <f t="shared" si="42"/>
        <v>150</v>
      </c>
      <c r="I89" s="144">
        <f t="shared" si="42"/>
        <v>38</v>
      </c>
      <c r="J89" s="144">
        <f t="shared" si="42"/>
        <v>327.97800000000001</v>
      </c>
      <c r="K89" s="144">
        <f t="shared" si="42"/>
        <v>108.07</v>
      </c>
      <c r="L89" s="144">
        <f t="shared" si="42"/>
        <v>72.819999999999993</v>
      </c>
      <c r="M89" s="144">
        <f t="shared" si="42"/>
        <v>995.15000000000009</v>
      </c>
      <c r="N89" s="144">
        <f t="shared" si="42"/>
        <v>1480.02</v>
      </c>
      <c r="O89" s="144">
        <f t="shared" si="42"/>
        <v>26.86</v>
      </c>
      <c r="P89" s="144">
        <f t="shared" si="42"/>
        <v>264.57</v>
      </c>
      <c r="Q89" s="144">
        <f t="shared" si="42"/>
        <v>12.92</v>
      </c>
      <c r="R89" s="144">
        <f t="shared" si="42"/>
        <v>0</v>
      </c>
      <c r="S89" s="144">
        <f t="shared" si="42"/>
        <v>111.12</v>
      </c>
      <c r="T89" s="144">
        <f t="shared" si="42"/>
        <v>40</v>
      </c>
      <c r="U89" s="144">
        <f t="shared" si="42"/>
        <v>0</v>
      </c>
      <c r="V89" s="144">
        <f t="shared" si="42"/>
        <v>0</v>
      </c>
      <c r="W89" s="144">
        <f t="shared" si="42"/>
        <v>30</v>
      </c>
      <c r="X89" s="144">
        <f t="shared" si="42"/>
        <v>50</v>
      </c>
      <c r="Y89" s="144">
        <f t="shared" si="42"/>
        <v>0</v>
      </c>
      <c r="Z89" s="144">
        <f t="shared" si="42"/>
        <v>0</v>
      </c>
      <c r="AA89" s="144">
        <f t="shared" si="42"/>
        <v>50</v>
      </c>
      <c r="AB89" s="144">
        <f t="shared" si="42"/>
        <v>50</v>
      </c>
      <c r="AC89" s="144">
        <f t="shared" si="42"/>
        <v>50</v>
      </c>
      <c r="AD89" s="144">
        <f t="shared" si="42"/>
        <v>0</v>
      </c>
      <c r="AE89" s="144">
        <f t="shared" si="42"/>
        <v>48.43</v>
      </c>
      <c r="AF89" s="144">
        <f t="shared" si="42"/>
        <v>459.3</v>
      </c>
      <c r="AG89" s="144">
        <f t="shared" si="42"/>
        <v>727.15</v>
      </c>
      <c r="AH89" s="144">
        <f t="shared" si="42"/>
        <v>373.39</v>
      </c>
      <c r="AI89" s="144">
        <f t="shared" si="42"/>
        <v>391.52</v>
      </c>
      <c r="AJ89" s="144">
        <f t="shared" si="42"/>
        <v>700</v>
      </c>
      <c r="AK89" s="144">
        <f t="shared" si="42"/>
        <v>300</v>
      </c>
      <c r="AL89" s="144">
        <f t="shared" si="42"/>
        <v>300</v>
      </c>
      <c r="AM89" s="144">
        <f t="shared" si="42"/>
        <v>400</v>
      </c>
      <c r="AN89" s="144">
        <f t="shared" si="42"/>
        <v>450</v>
      </c>
      <c r="AO89" s="144">
        <f t="shared" si="42"/>
        <v>420</v>
      </c>
      <c r="AP89" s="144">
        <f t="shared" si="42"/>
        <v>799</v>
      </c>
    </row>
    <row r="90" spans="1:42" ht="36.75" customHeight="1">
      <c r="A90" s="154" t="s">
        <v>41</v>
      </c>
      <c r="B90" s="137" t="s">
        <v>1932</v>
      </c>
      <c r="C90" s="38" t="s">
        <v>47</v>
      </c>
      <c r="D90" s="146">
        <f t="shared" si="40"/>
        <v>3773.19</v>
      </c>
      <c r="E90" s="146">
        <v>0</v>
      </c>
      <c r="F90" s="146">
        <v>0</v>
      </c>
      <c r="G90" s="146">
        <v>0</v>
      </c>
      <c r="H90" s="146">
        <v>0</v>
      </c>
      <c r="I90" s="146">
        <v>0</v>
      </c>
      <c r="J90" s="146">
        <v>0</v>
      </c>
      <c r="K90" s="146">
        <v>0</v>
      </c>
      <c r="L90" s="146">
        <v>0</v>
      </c>
      <c r="M90" s="146">
        <v>975.15000000000009</v>
      </c>
      <c r="N90" s="146">
        <v>1450.02</v>
      </c>
      <c r="O90" s="146">
        <v>26.86</v>
      </c>
      <c r="P90" s="146">
        <v>264.57</v>
      </c>
      <c r="Q90" s="146">
        <v>12.92</v>
      </c>
      <c r="R90" s="146">
        <v>0</v>
      </c>
      <c r="S90" s="146">
        <v>11.12</v>
      </c>
      <c r="T90" s="146">
        <v>0</v>
      </c>
      <c r="U90" s="146">
        <v>0</v>
      </c>
      <c r="V90" s="146">
        <v>0</v>
      </c>
      <c r="W90" s="146">
        <v>0</v>
      </c>
      <c r="X90" s="146">
        <v>0</v>
      </c>
      <c r="Y90" s="146">
        <v>0</v>
      </c>
      <c r="Z90" s="146">
        <v>0</v>
      </c>
      <c r="AA90" s="146">
        <v>0</v>
      </c>
      <c r="AB90" s="146">
        <v>0</v>
      </c>
      <c r="AC90" s="146">
        <v>0</v>
      </c>
      <c r="AD90" s="146">
        <v>0</v>
      </c>
      <c r="AE90" s="146">
        <v>48.43</v>
      </c>
      <c r="AF90" s="146">
        <v>149.30000000000001</v>
      </c>
      <c r="AG90" s="146">
        <v>419.90999999999997</v>
      </c>
      <c r="AH90" s="146">
        <v>123.39</v>
      </c>
      <c r="AI90" s="146">
        <v>291.52</v>
      </c>
      <c r="AJ90" s="146">
        <v>0</v>
      </c>
      <c r="AK90" s="146">
        <v>0</v>
      </c>
      <c r="AL90" s="146">
        <v>0</v>
      </c>
      <c r="AM90" s="146">
        <v>0</v>
      </c>
      <c r="AN90" s="146">
        <v>0</v>
      </c>
      <c r="AO90" s="146">
        <v>0</v>
      </c>
      <c r="AP90" s="146">
        <v>0</v>
      </c>
    </row>
    <row r="91" spans="1:42" ht="25.5" customHeight="1">
      <c r="A91" s="154" t="s">
        <v>71</v>
      </c>
      <c r="B91" s="137" t="s">
        <v>1933</v>
      </c>
      <c r="C91" s="38" t="s">
        <v>47</v>
      </c>
      <c r="D91" s="146">
        <f t="shared" si="40"/>
        <v>3773.19</v>
      </c>
      <c r="E91" s="193">
        <v>0</v>
      </c>
      <c r="F91" s="193">
        <v>0</v>
      </c>
      <c r="G91" s="193">
        <v>0</v>
      </c>
      <c r="H91" s="193">
        <v>0</v>
      </c>
      <c r="I91" s="193">
        <v>0</v>
      </c>
      <c r="J91" s="193">
        <v>0</v>
      </c>
      <c r="K91" s="193">
        <v>0</v>
      </c>
      <c r="L91" s="193">
        <v>0</v>
      </c>
      <c r="M91" s="193">
        <v>975.15000000000009</v>
      </c>
      <c r="N91" s="193">
        <v>1450.02</v>
      </c>
      <c r="O91" s="193">
        <v>26.86</v>
      </c>
      <c r="P91" s="193">
        <v>264.57</v>
      </c>
      <c r="Q91" s="193">
        <v>12.92</v>
      </c>
      <c r="R91" s="193">
        <v>0</v>
      </c>
      <c r="S91" s="193">
        <v>11.12</v>
      </c>
      <c r="T91" s="193">
        <v>0</v>
      </c>
      <c r="U91" s="193">
        <v>0</v>
      </c>
      <c r="V91" s="193">
        <v>0</v>
      </c>
      <c r="W91" s="193">
        <v>0</v>
      </c>
      <c r="X91" s="193">
        <v>0</v>
      </c>
      <c r="Y91" s="193">
        <v>0</v>
      </c>
      <c r="Z91" s="193">
        <v>0</v>
      </c>
      <c r="AA91" s="193">
        <v>0</v>
      </c>
      <c r="AB91" s="193">
        <v>0</v>
      </c>
      <c r="AC91" s="193">
        <v>0</v>
      </c>
      <c r="AD91" s="193">
        <v>0</v>
      </c>
      <c r="AE91" s="193">
        <v>48.43</v>
      </c>
      <c r="AF91" s="193">
        <v>149.30000000000001</v>
      </c>
      <c r="AG91" s="193">
        <v>419.90999999999997</v>
      </c>
      <c r="AH91" s="193">
        <v>123.39</v>
      </c>
      <c r="AI91" s="193">
        <v>291.52</v>
      </c>
      <c r="AJ91" s="193">
        <v>0</v>
      </c>
      <c r="AK91" s="193">
        <v>0</v>
      </c>
      <c r="AL91" s="193">
        <v>0</v>
      </c>
      <c r="AM91" s="193">
        <v>0</v>
      </c>
      <c r="AN91" s="193">
        <v>0</v>
      </c>
      <c r="AO91" s="193">
        <v>0</v>
      </c>
      <c r="AP91" s="193">
        <v>0</v>
      </c>
    </row>
    <row r="92" spans="1:42" ht="25.5" customHeight="1">
      <c r="A92" s="154" t="s">
        <v>71</v>
      </c>
      <c r="B92" s="137" t="s">
        <v>1934</v>
      </c>
      <c r="C92" s="38" t="s">
        <v>1941</v>
      </c>
      <c r="D92" s="146">
        <f t="shared" si="40"/>
        <v>0</v>
      </c>
      <c r="E92" s="193">
        <v>0</v>
      </c>
      <c r="F92" s="193">
        <v>0</v>
      </c>
      <c r="G92" s="193">
        <v>0</v>
      </c>
      <c r="H92" s="193">
        <v>0</v>
      </c>
      <c r="I92" s="193">
        <v>0</v>
      </c>
      <c r="J92" s="193">
        <v>0</v>
      </c>
      <c r="K92" s="193">
        <v>0</v>
      </c>
      <c r="L92" s="193">
        <v>0</v>
      </c>
      <c r="M92" s="193">
        <v>0</v>
      </c>
      <c r="N92" s="193">
        <v>0</v>
      </c>
      <c r="O92" s="193">
        <v>0</v>
      </c>
      <c r="P92" s="193">
        <v>0</v>
      </c>
      <c r="Q92" s="193">
        <v>0</v>
      </c>
      <c r="R92" s="193">
        <v>0</v>
      </c>
      <c r="S92" s="193">
        <v>0</v>
      </c>
      <c r="T92" s="193">
        <v>0</v>
      </c>
      <c r="U92" s="193">
        <v>0</v>
      </c>
      <c r="V92" s="193">
        <v>0</v>
      </c>
      <c r="W92" s="193">
        <v>0</v>
      </c>
      <c r="X92" s="193">
        <v>0</v>
      </c>
      <c r="Y92" s="193">
        <v>0</v>
      </c>
      <c r="Z92" s="193">
        <v>0</v>
      </c>
      <c r="AA92" s="193">
        <v>0</v>
      </c>
      <c r="AB92" s="193">
        <v>0</v>
      </c>
      <c r="AC92" s="193">
        <v>0</v>
      </c>
      <c r="AD92" s="193">
        <v>0</v>
      </c>
      <c r="AE92" s="193">
        <v>0</v>
      </c>
      <c r="AF92" s="193">
        <v>0</v>
      </c>
      <c r="AG92" s="193">
        <v>0</v>
      </c>
      <c r="AH92" s="193">
        <v>0</v>
      </c>
      <c r="AI92" s="193">
        <v>0</v>
      </c>
      <c r="AJ92" s="193">
        <v>0</v>
      </c>
      <c r="AK92" s="193">
        <v>0</v>
      </c>
      <c r="AL92" s="193">
        <v>0</v>
      </c>
      <c r="AM92" s="193">
        <v>0</v>
      </c>
      <c r="AN92" s="193">
        <v>0</v>
      </c>
      <c r="AO92" s="193">
        <v>0</v>
      </c>
      <c r="AP92" s="193">
        <v>0</v>
      </c>
    </row>
    <row r="93" spans="1:42" ht="43.5" customHeight="1">
      <c r="A93" s="154" t="s">
        <v>41</v>
      </c>
      <c r="B93" s="137" t="s">
        <v>1935</v>
      </c>
      <c r="C93" s="38" t="s">
        <v>47</v>
      </c>
      <c r="D93" s="146">
        <f t="shared" si="40"/>
        <v>6353.1080000000002</v>
      </c>
      <c r="E93" s="193">
        <v>500</v>
      </c>
      <c r="F93" s="193">
        <v>350</v>
      </c>
      <c r="G93" s="193">
        <v>50</v>
      </c>
      <c r="H93" s="193">
        <v>150</v>
      </c>
      <c r="I93" s="193">
        <v>38</v>
      </c>
      <c r="J93" s="193">
        <v>327.97800000000001</v>
      </c>
      <c r="K93" s="193">
        <v>108.07</v>
      </c>
      <c r="L93" s="193">
        <v>72.819999999999993</v>
      </c>
      <c r="M93" s="193">
        <v>20</v>
      </c>
      <c r="N93" s="193">
        <v>30</v>
      </c>
      <c r="O93" s="193">
        <v>0</v>
      </c>
      <c r="P93" s="193">
        <v>0</v>
      </c>
      <c r="Q93" s="193">
        <v>0</v>
      </c>
      <c r="R93" s="193">
        <v>0</v>
      </c>
      <c r="S93" s="193">
        <v>100</v>
      </c>
      <c r="T93" s="193">
        <v>40</v>
      </c>
      <c r="U93" s="193">
        <v>0</v>
      </c>
      <c r="V93" s="193">
        <v>0</v>
      </c>
      <c r="W93" s="193">
        <v>30</v>
      </c>
      <c r="X93" s="193">
        <v>50</v>
      </c>
      <c r="Y93" s="193">
        <v>0</v>
      </c>
      <c r="Z93" s="193">
        <v>0</v>
      </c>
      <c r="AA93" s="193">
        <v>50</v>
      </c>
      <c r="AB93" s="193">
        <v>50</v>
      </c>
      <c r="AC93" s="193">
        <v>50</v>
      </c>
      <c r="AD93" s="193">
        <v>0</v>
      </c>
      <c r="AE93" s="193">
        <v>0</v>
      </c>
      <c r="AF93" s="193">
        <v>310</v>
      </c>
      <c r="AG93" s="193">
        <v>307.24</v>
      </c>
      <c r="AH93" s="193">
        <v>250</v>
      </c>
      <c r="AI93" s="193">
        <v>100</v>
      </c>
      <c r="AJ93" s="193">
        <v>700</v>
      </c>
      <c r="AK93" s="193">
        <v>300</v>
      </c>
      <c r="AL93" s="193">
        <v>300</v>
      </c>
      <c r="AM93" s="193">
        <v>400</v>
      </c>
      <c r="AN93" s="193">
        <v>450</v>
      </c>
      <c r="AO93" s="193">
        <v>420</v>
      </c>
      <c r="AP93" s="193">
        <v>799</v>
      </c>
    </row>
    <row r="94" spans="1:42" s="134" customFormat="1" ht="25.5" customHeight="1">
      <c r="A94" s="153">
        <v>4</v>
      </c>
      <c r="B94" s="139" t="s">
        <v>1156</v>
      </c>
      <c r="C94" s="38" t="s">
        <v>47</v>
      </c>
      <c r="D94" s="144">
        <f t="shared" si="40"/>
        <v>8562.4682499999981</v>
      </c>
      <c r="E94" s="144">
        <f t="shared" ref="E94:AP94" si="43">E95+E98</f>
        <v>342.51</v>
      </c>
      <c r="F94" s="144">
        <f t="shared" si="43"/>
        <v>287.46000000000004</v>
      </c>
      <c r="G94" s="144">
        <f t="shared" si="43"/>
        <v>166</v>
      </c>
      <c r="H94" s="144">
        <f t="shared" si="43"/>
        <v>161.36000000000001</v>
      </c>
      <c r="I94" s="144">
        <f t="shared" si="43"/>
        <v>0</v>
      </c>
      <c r="J94" s="144">
        <f t="shared" si="43"/>
        <v>38.799999999999997</v>
      </c>
      <c r="K94" s="144">
        <f t="shared" si="43"/>
        <v>14.65</v>
      </c>
      <c r="L94" s="144">
        <f t="shared" si="43"/>
        <v>0</v>
      </c>
      <c r="M94" s="144">
        <f t="shared" si="43"/>
        <v>956.69</v>
      </c>
      <c r="N94" s="144">
        <f t="shared" si="43"/>
        <v>1254.4799999999998</v>
      </c>
      <c r="O94" s="144">
        <f t="shared" si="43"/>
        <v>26.85</v>
      </c>
      <c r="P94" s="144">
        <f t="shared" si="43"/>
        <v>250.51</v>
      </c>
      <c r="Q94" s="144">
        <f t="shared" si="43"/>
        <v>0</v>
      </c>
      <c r="R94" s="144">
        <f t="shared" si="43"/>
        <v>39.71</v>
      </c>
      <c r="S94" s="144">
        <f t="shared" si="43"/>
        <v>201.88000000000002</v>
      </c>
      <c r="T94" s="144">
        <f t="shared" si="43"/>
        <v>16.41</v>
      </c>
      <c r="U94" s="144">
        <f t="shared" si="43"/>
        <v>0</v>
      </c>
      <c r="V94" s="144">
        <f t="shared" si="43"/>
        <v>47.679999999999993</v>
      </c>
      <c r="W94" s="144">
        <f t="shared" si="43"/>
        <v>44.67</v>
      </c>
      <c r="X94" s="144">
        <f t="shared" si="43"/>
        <v>125.02574999999999</v>
      </c>
      <c r="Y94" s="144">
        <f t="shared" si="43"/>
        <v>24.866999999999997</v>
      </c>
      <c r="Z94" s="144">
        <f t="shared" si="43"/>
        <v>101.15649999999999</v>
      </c>
      <c r="AA94" s="144">
        <f t="shared" si="43"/>
        <v>94.602050000000006</v>
      </c>
      <c r="AB94" s="144">
        <f t="shared" si="43"/>
        <v>266.59879999999998</v>
      </c>
      <c r="AC94" s="144">
        <f t="shared" si="43"/>
        <v>0</v>
      </c>
      <c r="AD94" s="144">
        <f t="shared" si="43"/>
        <v>0</v>
      </c>
      <c r="AE94" s="144">
        <f t="shared" si="43"/>
        <v>85.421899999999994</v>
      </c>
      <c r="AF94" s="144">
        <f t="shared" si="43"/>
        <v>533.23</v>
      </c>
      <c r="AG94" s="144">
        <f t="shared" si="43"/>
        <v>530.30999999999995</v>
      </c>
      <c r="AH94" s="144">
        <f t="shared" si="43"/>
        <v>900.87</v>
      </c>
      <c r="AI94" s="144">
        <f t="shared" si="43"/>
        <v>675.72625000000005</v>
      </c>
      <c r="AJ94" s="144">
        <f t="shared" si="43"/>
        <v>0</v>
      </c>
      <c r="AK94" s="144">
        <f t="shared" si="43"/>
        <v>0</v>
      </c>
      <c r="AL94" s="144">
        <f t="shared" si="43"/>
        <v>120</v>
      </c>
      <c r="AM94" s="144">
        <f t="shared" si="43"/>
        <v>100</v>
      </c>
      <c r="AN94" s="144">
        <f t="shared" si="43"/>
        <v>225</v>
      </c>
      <c r="AO94" s="144">
        <f t="shared" si="43"/>
        <v>330</v>
      </c>
      <c r="AP94" s="144">
        <f t="shared" si="43"/>
        <v>600</v>
      </c>
    </row>
    <row r="95" spans="1:42" ht="28.5" customHeight="1">
      <c r="A95" s="154" t="s">
        <v>41</v>
      </c>
      <c r="B95" s="137" t="s">
        <v>1932</v>
      </c>
      <c r="C95" s="38" t="s">
        <v>47</v>
      </c>
      <c r="D95" s="146">
        <f t="shared" si="40"/>
        <v>7134.0182499999983</v>
      </c>
      <c r="E95" s="146">
        <v>342.51</v>
      </c>
      <c r="F95" s="146">
        <v>287.46000000000004</v>
      </c>
      <c r="G95" s="146">
        <v>166</v>
      </c>
      <c r="H95" s="146">
        <v>161.36000000000001</v>
      </c>
      <c r="I95" s="146">
        <v>0</v>
      </c>
      <c r="J95" s="146">
        <v>0</v>
      </c>
      <c r="K95" s="146">
        <v>0</v>
      </c>
      <c r="L95" s="146">
        <v>0</v>
      </c>
      <c r="M95" s="146">
        <v>956.69</v>
      </c>
      <c r="N95" s="146">
        <v>1254.4799999999998</v>
      </c>
      <c r="O95" s="146">
        <v>26.85</v>
      </c>
      <c r="P95" s="146">
        <v>250.51</v>
      </c>
      <c r="Q95" s="146">
        <v>0</v>
      </c>
      <c r="R95" s="146">
        <v>39.71</v>
      </c>
      <c r="S95" s="146">
        <v>201.88000000000002</v>
      </c>
      <c r="T95" s="146">
        <v>16.41</v>
      </c>
      <c r="U95" s="146">
        <v>0</v>
      </c>
      <c r="V95" s="146">
        <v>47.679999999999993</v>
      </c>
      <c r="W95" s="146">
        <v>44.67</v>
      </c>
      <c r="X95" s="146">
        <v>125.02574999999999</v>
      </c>
      <c r="Y95" s="146">
        <v>24.866999999999997</v>
      </c>
      <c r="Z95" s="146">
        <v>101.15649999999999</v>
      </c>
      <c r="AA95" s="146">
        <v>94.602050000000006</v>
      </c>
      <c r="AB95" s="146">
        <v>266.59879999999998</v>
      </c>
      <c r="AC95" s="146">
        <v>0</v>
      </c>
      <c r="AD95" s="146">
        <v>0</v>
      </c>
      <c r="AE95" s="146">
        <v>85.421899999999994</v>
      </c>
      <c r="AF95" s="146">
        <v>533.23</v>
      </c>
      <c r="AG95" s="146">
        <v>530.30999999999995</v>
      </c>
      <c r="AH95" s="146">
        <v>900.87</v>
      </c>
      <c r="AI95" s="146">
        <v>675.72625000000005</v>
      </c>
      <c r="AJ95" s="146">
        <v>0</v>
      </c>
      <c r="AK95" s="146">
        <v>0</v>
      </c>
      <c r="AL95" s="146">
        <v>0</v>
      </c>
      <c r="AM95" s="146">
        <v>0</v>
      </c>
      <c r="AN95" s="146">
        <v>0</v>
      </c>
      <c r="AO95" s="146">
        <v>0</v>
      </c>
      <c r="AP95" s="146">
        <v>0</v>
      </c>
    </row>
    <row r="96" spans="1:42" ht="28.5" customHeight="1">
      <c r="A96" s="154" t="s">
        <v>71</v>
      </c>
      <c r="B96" s="137" t="s">
        <v>1933</v>
      </c>
      <c r="C96" s="38" t="s">
        <v>47</v>
      </c>
      <c r="D96" s="146">
        <f t="shared" si="40"/>
        <v>6807.16</v>
      </c>
      <c r="E96" s="146">
        <v>342.51</v>
      </c>
      <c r="F96" s="146">
        <v>287.46000000000004</v>
      </c>
      <c r="G96" s="146">
        <v>166</v>
      </c>
      <c r="H96" s="146">
        <v>161.36000000000001</v>
      </c>
      <c r="I96" s="146">
        <v>0</v>
      </c>
      <c r="J96" s="146">
        <v>0</v>
      </c>
      <c r="K96" s="146">
        <v>0</v>
      </c>
      <c r="L96" s="146">
        <v>0</v>
      </c>
      <c r="M96" s="146">
        <v>956.69</v>
      </c>
      <c r="N96" s="146">
        <v>1254.4799999999998</v>
      </c>
      <c r="O96" s="146">
        <v>26.85</v>
      </c>
      <c r="P96" s="146">
        <v>250.51</v>
      </c>
      <c r="Q96" s="146">
        <v>0</v>
      </c>
      <c r="R96" s="146">
        <v>39.71</v>
      </c>
      <c r="S96" s="146">
        <v>201.88000000000002</v>
      </c>
      <c r="T96" s="146">
        <v>16.41</v>
      </c>
      <c r="U96" s="146">
        <v>0</v>
      </c>
      <c r="V96" s="146">
        <v>47.679999999999993</v>
      </c>
      <c r="W96" s="146">
        <v>44.67</v>
      </c>
      <c r="X96" s="146">
        <v>81.449999999999989</v>
      </c>
      <c r="Y96" s="146">
        <v>16.2</v>
      </c>
      <c r="Z96" s="146">
        <v>65.899999999999991</v>
      </c>
      <c r="AA96" s="146">
        <v>61.63</v>
      </c>
      <c r="AB96" s="146">
        <v>173.67999999999998</v>
      </c>
      <c r="AC96" s="146">
        <v>0</v>
      </c>
      <c r="AD96" s="146">
        <v>0</v>
      </c>
      <c r="AE96" s="146">
        <v>73.47</v>
      </c>
      <c r="AF96" s="146">
        <v>533.23</v>
      </c>
      <c r="AG96" s="146">
        <v>530.30999999999995</v>
      </c>
      <c r="AH96" s="146">
        <v>900.87</v>
      </c>
      <c r="AI96" s="146">
        <v>574.21</v>
      </c>
      <c r="AJ96" s="146">
        <v>0</v>
      </c>
      <c r="AK96" s="146">
        <v>0</v>
      </c>
      <c r="AL96" s="146">
        <v>0</v>
      </c>
      <c r="AM96" s="146">
        <v>0</v>
      </c>
      <c r="AN96" s="146">
        <v>0</v>
      </c>
      <c r="AO96" s="146">
        <v>0</v>
      </c>
      <c r="AP96" s="146">
        <v>0</v>
      </c>
    </row>
    <row r="97" spans="1:42" ht="28.5" customHeight="1">
      <c r="A97" s="154" t="s">
        <v>71</v>
      </c>
      <c r="B97" s="137" t="s">
        <v>1934</v>
      </c>
      <c r="C97" s="38" t="s">
        <v>1941</v>
      </c>
      <c r="D97" s="146">
        <f t="shared" si="40"/>
        <v>326.85825</v>
      </c>
      <c r="E97" s="146">
        <v>0</v>
      </c>
      <c r="F97" s="146">
        <v>0</v>
      </c>
      <c r="G97" s="146">
        <v>0</v>
      </c>
      <c r="H97" s="146">
        <v>0</v>
      </c>
      <c r="I97" s="146">
        <v>0</v>
      </c>
      <c r="J97" s="146">
        <v>0</v>
      </c>
      <c r="K97" s="146">
        <v>0</v>
      </c>
      <c r="L97" s="146">
        <v>0</v>
      </c>
      <c r="M97" s="146">
        <v>0</v>
      </c>
      <c r="N97" s="146">
        <v>0</v>
      </c>
      <c r="O97" s="146">
        <v>0</v>
      </c>
      <c r="P97" s="146">
        <v>0</v>
      </c>
      <c r="Q97" s="146">
        <v>0</v>
      </c>
      <c r="R97" s="146">
        <v>0</v>
      </c>
      <c r="S97" s="146">
        <v>0</v>
      </c>
      <c r="T97" s="146">
        <v>0</v>
      </c>
      <c r="U97" s="146">
        <v>0</v>
      </c>
      <c r="V97" s="146">
        <v>0</v>
      </c>
      <c r="W97" s="146">
        <v>0</v>
      </c>
      <c r="X97" s="146">
        <v>43.575749999999999</v>
      </c>
      <c r="Y97" s="146">
        <v>8.6669999999999998</v>
      </c>
      <c r="Z97" s="146">
        <v>35.256500000000003</v>
      </c>
      <c r="AA97" s="146">
        <v>32.972050000000003</v>
      </c>
      <c r="AB97" s="146">
        <v>92.918800000000005</v>
      </c>
      <c r="AC97" s="146">
        <v>0</v>
      </c>
      <c r="AD97" s="146">
        <v>0</v>
      </c>
      <c r="AE97" s="146">
        <v>11.9519</v>
      </c>
      <c r="AF97" s="146">
        <v>0</v>
      </c>
      <c r="AG97" s="146">
        <v>0</v>
      </c>
      <c r="AH97" s="146">
        <v>0</v>
      </c>
      <c r="AI97" s="146">
        <v>101.51625</v>
      </c>
      <c r="AJ97" s="146">
        <v>0</v>
      </c>
      <c r="AK97" s="146">
        <v>0</v>
      </c>
      <c r="AL97" s="146">
        <v>0</v>
      </c>
      <c r="AM97" s="146">
        <v>0</v>
      </c>
      <c r="AN97" s="146">
        <v>0</v>
      </c>
      <c r="AO97" s="146">
        <v>0</v>
      </c>
      <c r="AP97" s="146">
        <v>0</v>
      </c>
    </row>
    <row r="98" spans="1:42" ht="39.75" customHeight="1">
      <c r="A98" s="154" t="s">
        <v>41</v>
      </c>
      <c r="B98" s="137" t="s">
        <v>1935</v>
      </c>
      <c r="C98" s="38" t="s">
        <v>47</v>
      </c>
      <c r="D98" s="146">
        <f t="shared" si="40"/>
        <v>1428.45</v>
      </c>
      <c r="E98" s="146">
        <v>0</v>
      </c>
      <c r="F98" s="146">
        <v>0</v>
      </c>
      <c r="G98" s="146">
        <v>0</v>
      </c>
      <c r="H98" s="146">
        <v>0</v>
      </c>
      <c r="I98" s="146">
        <v>0</v>
      </c>
      <c r="J98" s="146">
        <v>38.799999999999997</v>
      </c>
      <c r="K98" s="146">
        <v>14.65</v>
      </c>
      <c r="L98" s="146">
        <v>0</v>
      </c>
      <c r="M98" s="146">
        <v>0</v>
      </c>
      <c r="N98" s="146">
        <v>0</v>
      </c>
      <c r="O98" s="146">
        <v>0</v>
      </c>
      <c r="P98" s="146">
        <v>0</v>
      </c>
      <c r="Q98" s="146">
        <v>0</v>
      </c>
      <c r="R98" s="146">
        <v>0</v>
      </c>
      <c r="S98" s="146">
        <v>0</v>
      </c>
      <c r="T98" s="146">
        <v>0</v>
      </c>
      <c r="U98" s="146">
        <v>0</v>
      </c>
      <c r="V98" s="146">
        <v>0</v>
      </c>
      <c r="W98" s="146">
        <v>0</v>
      </c>
      <c r="X98" s="146">
        <v>0</v>
      </c>
      <c r="Y98" s="146">
        <v>0</v>
      </c>
      <c r="Z98" s="146">
        <v>0</v>
      </c>
      <c r="AA98" s="146">
        <v>0</v>
      </c>
      <c r="AB98" s="146">
        <v>0</v>
      </c>
      <c r="AC98" s="146">
        <v>0</v>
      </c>
      <c r="AD98" s="146">
        <v>0</v>
      </c>
      <c r="AE98" s="146">
        <v>0</v>
      </c>
      <c r="AF98" s="146">
        <v>0</v>
      </c>
      <c r="AG98" s="146">
        <v>0</v>
      </c>
      <c r="AH98" s="146">
        <v>0</v>
      </c>
      <c r="AI98" s="146">
        <v>0</v>
      </c>
      <c r="AJ98" s="146">
        <v>0</v>
      </c>
      <c r="AK98" s="146"/>
      <c r="AL98" s="146">
        <v>120</v>
      </c>
      <c r="AM98" s="146">
        <v>100</v>
      </c>
      <c r="AN98" s="146">
        <v>225</v>
      </c>
      <c r="AO98" s="146">
        <v>330</v>
      </c>
      <c r="AP98" s="146">
        <v>600</v>
      </c>
    </row>
    <row r="99" spans="1:42" s="134" customFormat="1" ht="25.5" customHeight="1">
      <c r="A99" s="153">
        <v>5</v>
      </c>
      <c r="B99" s="139" t="s">
        <v>1157</v>
      </c>
      <c r="C99" s="38" t="s">
        <v>47</v>
      </c>
      <c r="D99" s="144">
        <f t="shared" si="40"/>
        <v>4839.22</v>
      </c>
      <c r="E99" s="144">
        <f t="shared" ref="E99:AP99" si="44">E100+E103</f>
        <v>121.28999999999999</v>
      </c>
      <c r="F99" s="144">
        <f t="shared" si="44"/>
        <v>201.21</v>
      </c>
      <c r="G99" s="144">
        <f t="shared" si="44"/>
        <v>165.46</v>
      </c>
      <c r="H99" s="144">
        <f t="shared" si="44"/>
        <v>99.56</v>
      </c>
      <c r="I99" s="144">
        <f t="shared" si="44"/>
        <v>28.86</v>
      </c>
      <c r="J99" s="144">
        <f t="shared" si="44"/>
        <v>0</v>
      </c>
      <c r="K99" s="144">
        <f t="shared" si="44"/>
        <v>79.87</v>
      </c>
      <c r="L99" s="144">
        <f t="shared" si="44"/>
        <v>241.27</v>
      </c>
      <c r="M99" s="144">
        <f t="shared" si="44"/>
        <v>809.21</v>
      </c>
      <c r="N99" s="144">
        <f t="shared" si="44"/>
        <v>1489.4</v>
      </c>
      <c r="O99" s="144">
        <f t="shared" si="44"/>
        <v>11.42</v>
      </c>
      <c r="P99" s="144">
        <f t="shared" si="44"/>
        <v>189.97</v>
      </c>
      <c r="Q99" s="144">
        <f t="shared" si="44"/>
        <v>0</v>
      </c>
      <c r="R99" s="144">
        <f t="shared" si="44"/>
        <v>39.71</v>
      </c>
      <c r="S99" s="144">
        <f t="shared" si="44"/>
        <v>191.42</v>
      </c>
      <c r="T99" s="144">
        <f t="shared" si="44"/>
        <v>16.41</v>
      </c>
      <c r="U99" s="144">
        <f t="shared" si="44"/>
        <v>0</v>
      </c>
      <c r="V99" s="144">
        <f t="shared" si="44"/>
        <v>47.679999999999993</v>
      </c>
      <c r="W99" s="144">
        <f t="shared" si="44"/>
        <v>44.67</v>
      </c>
      <c r="X99" s="144">
        <f t="shared" si="44"/>
        <v>0</v>
      </c>
      <c r="Y99" s="144">
        <f t="shared" si="44"/>
        <v>0</v>
      </c>
      <c r="Z99" s="144">
        <f t="shared" si="44"/>
        <v>0</v>
      </c>
      <c r="AA99" s="144">
        <f t="shared" si="44"/>
        <v>0</v>
      </c>
      <c r="AB99" s="144">
        <f t="shared" si="44"/>
        <v>0</v>
      </c>
      <c r="AC99" s="144">
        <f t="shared" si="44"/>
        <v>0</v>
      </c>
      <c r="AD99" s="144">
        <f t="shared" si="44"/>
        <v>0</v>
      </c>
      <c r="AE99" s="144">
        <f t="shared" si="44"/>
        <v>20.61</v>
      </c>
      <c r="AF99" s="144">
        <f t="shared" si="44"/>
        <v>126.19</v>
      </c>
      <c r="AG99" s="144">
        <f t="shared" si="44"/>
        <v>352.31</v>
      </c>
      <c r="AH99" s="144">
        <f t="shared" si="44"/>
        <v>452.96</v>
      </c>
      <c r="AI99" s="144">
        <f t="shared" si="44"/>
        <v>109.74</v>
      </c>
      <c r="AJ99" s="144">
        <f t="shared" si="44"/>
        <v>0</v>
      </c>
      <c r="AK99" s="144">
        <f t="shared" si="44"/>
        <v>0</v>
      </c>
      <c r="AL99" s="144">
        <f t="shared" si="44"/>
        <v>0</v>
      </c>
      <c r="AM99" s="144">
        <f t="shared" si="44"/>
        <v>0</v>
      </c>
      <c r="AN99" s="144">
        <f t="shared" si="44"/>
        <v>0</v>
      </c>
      <c r="AO99" s="144">
        <f t="shared" si="44"/>
        <v>0</v>
      </c>
      <c r="AP99" s="144">
        <f t="shared" si="44"/>
        <v>0</v>
      </c>
    </row>
    <row r="100" spans="1:42" ht="39" customHeight="1">
      <c r="A100" s="154" t="s">
        <v>41</v>
      </c>
      <c r="B100" s="137" t="s">
        <v>1932</v>
      </c>
      <c r="C100" s="38" t="s">
        <v>47</v>
      </c>
      <c r="D100" s="146">
        <f t="shared" si="40"/>
        <v>4489.2199999999993</v>
      </c>
      <c r="E100" s="208">
        <v>121.28999999999999</v>
      </c>
      <c r="F100" s="208">
        <v>201.21</v>
      </c>
      <c r="G100" s="208">
        <v>165.46</v>
      </c>
      <c r="H100" s="208">
        <v>99.56</v>
      </c>
      <c r="I100" s="208">
        <v>0</v>
      </c>
      <c r="J100" s="208">
        <v>0</v>
      </c>
      <c r="K100" s="208">
        <v>0</v>
      </c>
      <c r="L100" s="208">
        <v>0</v>
      </c>
      <c r="M100" s="208">
        <v>809.21</v>
      </c>
      <c r="N100" s="208">
        <v>1489.4</v>
      </c>
      <c r="O100" s="208">
        <v>11.42</v>
      </c>
      <c r="P100" s="208">
        <v>189.97</v>
      </c>
      <c r="Q100" s="208">
        <v>0</v>
      </c>
      <c r="R100" s="208">
        <v>39.71</v>
      </c>
      <c r="S100" s="208">
        <v>191.42</v>
      </c>
      <c r="T100" s="208">
        <v>16.41</v>
      </c>
      <c r="U100" s="208">
        <v>0</v>
      </c>
      <c r="V100" s="208">
        <v>47.679999999999993</v>
      </c>
      <c r="W100" s="208">
        <v>44.67</v>
      </c>
      <c r="X100" s="208">
        <v>0</v>
      </c>
      <c r="Y100" s="208">
        <v>0</v>
      </c>
      <c r="Z100" s="208">
        <v>0</v>
      </c>
      <c r="AA100" s="208">
        <v>0</v>
      </c>
      <c r="AB100" s="208">
        <v>0</v>
      </c>
      <c r="AC100" s="208">
        <v>0</v>
      </c>
      <c r="AD100" s="208">
        <v>0</v>
      </c>
      <c r="AE100" s="208">
        <v>20.61</v>
      </c>
      <c r="AF100" s="208">
        <v>126.19</v>
      </c>
      <c r="AG100" s="208">
        <v>352.31</v>
      </c>
      <c r="AH100" s="208">
        <v>452.96</v>
      </c>
      <c r="AI100" s="208">
        <v>109.74</v>
      </c>
      <c r="AJ100" s="208">
        <v>0</v>
      </c>
      <c r="AK100" s="208">
        <v>0</v>
      </c>
      <c r="AL100" s="208">
        <v>0</v>
      </c>
      <c r="AM100" s="208">
        <v>0</v>
      </c>
      <c r="AN100" s="208">
        <v>0</v>
      </c>
      <c r="AO100" s="208">
        <v>0</v>
      </c>
      <c r="AP100" s="208">
        <v>0</v>
      </c>
    </row>
    <row r="101" spans="1:42" ht="25.5" customHeight="1">
      <c r="A101" s="154" t="s">
        <v>71</v>
      </c>
      <c r="B101" s="137" t="s">
        <v>1933</v>
      </c>
      <c r="C101" s="38" t="s">
        <v>47</v>
      </c>
      <c r="D101" s="146">
        <f t="shared" si="40"/>
        <v>2500</v>
      </c>
      <c r="E101" s="146">
        <v>0</v>
      </c>
      <c r="F101" s="146">
        <v>0</v>
      </c>
      <c r="G101" s="146">
        <v>0</v>
      </c>
      <c r="H101" s="146">
        <v>0</v>
      </c>
      <c r="I101" s="146">
        <v>0</v>
      </c>
      <c r="J101" s="146">
        <v>0</v>
      </c>
      <c r="K101" s="146">
        <v>0</v>
      </c>
      <c r="L101" s="146">
        <v>0</v>
      </c>
      <c r="M101" s="146">
        <v>809.21</v>
      </c>
      <c r="N101" s="146">
        <v>1489.4</v>
      </c>
      <c r="O101" s="146">
        <v>11.42</v>
      </c>
      <c r="P101" s="146">
        <v>189.97</v>
      </c>
      <c r="Q101" s="146">
        <v>0</v>
      </c>
      <c r="R101" s="146">
        <v>0</v>
      </c>
      <c r="S101" s="146">
        <v>0</v>
      </c>
      <c r="T101" s="146">
        <v>0</v>
      </c>
      <c r="U101" s="146">
        <v>0</v>
      </c>
      <c r="V101" s="146">
        <v>0</v>
      </c>
      <c r="W101" s="146">
        <v>0</v>
      </c>
      <c r="X101" s="146">
        <v>0</v>
      </c>
      <c r="Y101" s="146">
        <v>0</v>
      </c>
      <c r="Z101" s="146">
        <v>0</v>
      </c>
      <c r="AA101" s="146">
        <v>0</v>
      </c>
      <c r="AB101" s="146">
        <v>0</v>
      </c>
      <c r="AC101" s="146">
        <v>0</v>
      </c>
      <c r="AD101" s="146">
        <v>0</v>
      </c>
      <c r="AE101" s="146">
        <v>0</v>
      </c>
      <c r="AF101" s="146">
        <v>0</v>
      </c>
      <c r="AG101" s="146">
        <v>0</v>
      </c>
      <c r="AH101" s="146"/>
      <c r="AI101" s="146">
        <v>0</v>
      </c>
      <c r="AJ101" s="146"/>
      <c r="AK101" s="146"/>
      <c r="AL101" s="146"/>
      <c r="AM101" s="146"/>
      <c r="AN101" s="146"/>
      <c r="AO101" s="146"/>
      <c r="AP101" s="146"/>
    </row>
    <row r="102" spans="1:42" ht="32.25" customHeight="1">
      <c r="A102" s="154" t="s">
        <v>71</v>
      </c>
      <c r="B102" s="137" t="s">
        <v>1934</v>
      </c>
      <c r="C102" s="38" t="s">
        <v>1941</v>
      </c>
      <c r="D102" s="146">
        <f t="shared" si="40"/>
        <v>1989.2199999999998</v>
      </c>
      <c r="E102" s="146">
        <v>121.28999999999999</v>
      </c>
      <c r="F102" s="146">
        <v>201.21</v>
      </c>
      <c r="G102" s="146">
        <v>165.46</v>
      </c>
      <c r="H102" s="146">
        <v>99.56</v>
      </c>
      <c r="I102" s="146">
        <v>0</v>
      </c>
      <c r="J102" s="146">
        <v>0</v>
      </c>
      <c r="K102" s="146">
        <v>0</v>
      </c>
      <c r="L102" s="146">
        <v>0</v>
      </c>
      <c r="M102" s="146">
        <v>0</v>
      </c>
      <c r="N102" s="146">
        <v>0</v>
      </c>
      <c r="O102" s="146">
        <v>0</v>
      </c>
      <c r="P102" s="146">
        <v>0</v>
      </c>
      <c r="Q102" s="146">
        <v>0</v>
      </c>
      <c r="R102" s="146">
        <v>39.71</v>
      </c>
      <c r="S102" s="146">
        <v>191.42</v>
      </c>
      <c r="T102" s="146">
        <v>16.41</v>
      </c>
      <c r="U102" s="146">
        <v>0</v>
      </c>
      <c r="V102" s="146">
        <v>47.679999999999993</v>
      </c>
      <c r="W102" s="146">
        <v>44.67</v>
      </c>
      <c r="X102" s="146">
        <v>0</v>
      </c>
      <c r="Y102" s="146">
        <v>0</v>
      </c>
      <c r="Z102" s="146">
        <v>0</v>
      </c>
      <c r="AA102" s="146">
        <v>0</v>
      </c>
      <c r="AB102" s="146">
        <v>0</v>
      </c>
      <c r="AC102" s="146">
        <v>0</v>
      </c>
      <c r="AD102" s="146">
        <v>0</v>
      </c>
      <c r="AE102" s="146">
        <v>20.61</v>
      </c>
      <c r="AF102" s="146">
        <v>126.19</v>
      </c>
      <c r="AG102" s="146">
        <v>352.31</v>
      </c>
      <c r="AH102" s="146">
        <v>452.96</v>
      </c>
      <c r="AI102" s="146">
        <v>109.74</v>
      </c>
      <c r="AJ102" s="146">
        <v>0</v>
      </c>
      <c r="AK102" s="146">
        <v>0</v>
      </c>
      <c r="AL102" s="146">
        <v>0</v>
      </c>
      <c r="AM102" s="146">
        <v>0</v>
      </c>
      <c r="AN102" s="146">
        <v>0</v>
      </c>
      <c r="AO102" s="146">
        <v>0</v>
      </c>
      <c r="AP102" s="146">
        <v>0</v>
      </c>
    </row>
    <row r="103" spans="1:42" ht="45.75" customHeight="1">
      <c r="A103" s="154" t="s">
        <v>41</v>
      </c>
      <c r="B103" s="137" t="s">
        <v>1935</v>
      </c>
      <c r="C103" s="38" t="s">
        <v>47</v>
      </c>
      <c r="D103" s="146">
        <f t="shared" si="40"/>
        <v>350</v>
      </c>
      <c r="E103" s="146">
        <v>0</v>
      </c>
      <c r="F103" s="146">
        <v>0</v>
      </c>
      <c r="G103" s="146">
        <v>0</v>
      </c>
      <c r="H103" s="146">
        <v>0</v>
      </c>
      <c r="I103" s="146">
        <v>28.86</v>
      </c>
      <c r="J103" s="146">
        <v>0</v>
      </c>
      <c r="K103" s="146">
        <v>79.87</v>
      </c>
      <c r="L103" s="146">
        <v>241.27</v>
      </c>
      <c r="M103" s="146">
        <v>0</v>
      </c>
      <c r="N103" s="146">
        <v>0</v>
      </c>
      <c r="O103" s="146">
        <v>0</v>
      </c>
      <c r="P103" s="146">
        <v>0</v>
      </c>
      <c r="Q103" s="146">
        <v>0</v>
      </c>
      <c r="R103" s="146">
        <v>0</v>
      </c>
      <c r="S103" s="146">
        <v>0</v>
      </c>
      <c r="T103" s="146">
        <v>0</v>
      </c>
      <c r="U103" s="146">
        <v>0</v>
      </c>
      <c r="V103" s="146">
        <v>0</v>
      </c>
      <c r="W103" s="146">
        <v>0</v>
      </c>
      <c r="X103" s="146">
        <v>0</v>
      </c>
      <c r="Y103" s="146">
        <v>0</v>
      </c>
      <c r="Z103" s="146">
        <v>0</v>
      </c>
      <c r="AA103" s="146">
        <v>0</v>
      </c>
      <c r="AB103" s="146">
        <v>0</v>
      </c>
      <c r="AC103" s="146">
        <v>0</v>
      </c>
      <c r="AD103" s="146">
        <v>0</v>
      </c>
      <c r="AE103" s="146">
        <v>0</v>
      </c>
      <c r="AF103" s="146">
        <v>0</v>
      </c>
      <c r="AG103" s="146">
        <v>0</v>
      </c>
      <c r="AH103" s="146">
        <v>0</v>
      </c>
      <c r="AI103" s="146">
        <v>0</v>
      </c>
      <c r="AJ103" s="146">
        <v>0</v>
      </c>
      <c r="AK103" s="146">
        <v>0</v>
      </c>
      <c r="AL103" s="146">
        <v>0</v>
      </c>
      <c r="AM103" s="146">
        <v>0</v>
      </c>
      <c r="AN103" s="146">
        <v>0</v>
      </c>
      <c r="AO103" s="146">
        <v>0</v>
      </c>
      <c r="AP103" s="146">
        <v>0</v>
      </c>
    </row>
    <row r="104" spans="1:42" ht="22.5" customHeight="1"/>
  </sheetData>
  <mergeCells count="5">
    <mergeCell ref="A1:AP1"/>
    <mergeCell ref="A2:A3"/>
    <mergeCell ref="B2:B3"/>
    <mergeCell ref="C2:C3"/>
    <mergeCell ref="D2:D3"/>
  </mergeCells>
  <pageMargins left="0.2" right="0.2" top="0.38" bottom="0.32" header="0.36" footer="0.37"/>
  <pageSetup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77"/>
  <sheetViews>
    <sheetView zoomScale="70" zoomScaleNormal="70" workbookViewId="0">
      <selection activeCell="O7" sqref="O7"/>
    </sheetView>
  </sheetViews>
  <sheetFormatPr defaultRowHeight="15.75"/>
  <cols>
    <col min="1" max="1" width="5.875" style="36" customWidth="1"/>
    <col min="2" max="2" width="25.25" style="17" customWidth="1"/>
    <col min="3" max="3" width="6.875" style="36" bestFit="1" customWidth="1"/>
    <col min="4" max="4" width="11.75" style="37" customWidth="1"/>
    <col min="5" max="6" width="8.375" style="17" customWidth="1"/>
    <col min="7" max="8" width="8.375" style="68" customWidth="1"/>
    <col min="9" max="9" width="10" style="68" customWidth="1"/>
    <col min="10" max="10" width="10.25" style="68" customWidth="1"/>
    <col min="11" max="11" width="12.375" style="73" customWidth="1"/>
    <col min="12" max="12" width="14.875" style="73" customWidth="1"/>
    <col min="13" max="260" width="9" style="17"/>
    <col min="261" max="261" width="5.875" style="17" customWidth="1"/>
    <col min="262" max="262" width="33.375" style="17" customWidth="1"/>
    <col min="263" max="263" width="9" style="17"/>
    <col min="264" max="264" width="9.75" style="17" customWidth="1"/>
    <col min="265" max="265" width="9" style="17"/>
    <col min="266" max="266" width="14.125" style="17" customWidth="1"/>
    <col min="267" max="267" width="11.125" style="17" customWidth="1"/>
    <col min="268" max="516" width="9" style="17"/>
    <col min="517" max="517" width="5.875" style="17" customWidth="1"/>
    <col min="518" max="518" width="33.375" style="17" customWidth="1"/>
    <col min="519" max="519" width="9" style="17"/>
    <col min="520" max="520" width="9.75" style="17" customWidth="1"/>
    <col min="521" max="521" width="9" style="17"/>
    <col min="522" max="522" width="14.125" style="17" customWidth="1"/>
    <col min="523" max="523" width="11.125" style="17" customWidth="1"/>
    <col min="524" max="772" width="9" style="17"/>
    <col min="773" max="773" width="5.875" style="17" customWidth="1"/>
    <col min="774" max="774" width="33.375" style="17" customWidth="1"/>
    <col min="775" max="775" width="9" style="17"/>
    <col min="776" max="776" width="9.75" style="17" customWidth="1"/>
    <col min="777" max="777" width="9" style="17"/>
    <col min="778" max="778" width="14.125" style="17" customWidth="1"/>
    <col min="779" max="779" width="11.125" style="17" customWidth="1"/>
    <col min="780" max="1028" width="9" style="17"/>
    <col min="1029" max="1029" width="5.875" style="17" customWidth="1"/>
    <col min="1030" max="1030" width="33.375" style="17" customWidth="1"/>
    <col min="1031" max="1031" width="9" style="17"/>
    <col min="1032" max="1032" width="9.75" style="17" customWidth="1"/>
    <col min="1033" max="1033" width="9" style="17"/>
    <col min="1034" max="1034" width="14.125" style="17" customWidth="1"/>
    <col min="1035" max="1035" width="11.125" style="17" customWidth="1"/>
    <col min="1036" max="1284" width="9" style="17"/>
    <col min="1285" max="1285" width="5.875" style="17" customWidth="1"/>
    <col min="1286" max="1286" width="33.375" style="17" customWidth="1"/>
    <col min="1287" max="1287" width="9" style="17"/>
    <col min="1288" max="1288" width="9.75" style="17" customWidth="1"/>
    <col min="1289" max="1289" width="9" style="17"/>
    <col min="1290" max="1290" width="14.125" style="17" customWidth="1"/>
    <col min="1291" max="1291" width="11.125" style="17" customWidth="1"/>
    <col min="1292" max="1540" width="9" style="17"/>
    <col min="1541" max="1541" width="5.875" style="17" customWidth="1"/>
    <col min="1542" max="1542" width="33.375" style="17" customWidth="1"/>
    <col min="1543" max="1543" width="9" style="17"/>
    <col min="1544" max="1544" width="9.75" style="17" customWidth="1"/>
    <col min="1545" max="1545" width="9" style="17"/>
    <col min="1546" max="1546" width="14.125" style="17" customWidth="1"/>
    <col min="1547" max="1547" width="11.125" style="17" customWidth="1"/>
    <col min="1548" max="1796" width="9" style="17"/>
    <col min="1797" max="1797" width="5.875" style="17" customWidth="1"/>
    <col min="1798" max="1798" width="33.375" style="17" customWidth="1"/>
    <col min="1799" max="1799" width="9" style="17"/>
    <col min="1800" max="1800" width="9.75" style="17" customWidth="1"/>
    <col min="1801" max="1801" width="9" style="17"/>
    <col min="1802" max="1802" width="14.125" style="17" customWidth="1"/>
    <col min="1803" max="1803" width="11.125" style="17" customWidth="1"/>
    <col min="1804" max="2052" width="9" style="17"/>
    <col min="2053" max="2053" width="5.875" style="17" customWidth="1"/>
    <col min="2054" max="2054" width="33.375" style="17" customWidth="1"/>
    <col min="2055" max="2055" width="9" style="17"/>
    <col min="2056" max="2056" width="9.75" style="17" customWidth="1"/>
    <col min="2057" max="2057" width="9" style="17"/>
    <col min="2058" max="2058" width="14.125" style="17" customWidth="1"/>
    <col min="2059" max="2059" width="11.125" style="17" customWidth="1"/>
    <col min="2060" max="2308" width="9" style="17"/>
    <col min="2309" max="2309" width="5.875" style="17" customWidth="1"/>
    <col min="2310" max="2310" width="33.375" style="17" customWidth="1"/>
    <col min="2311" max="2311" width="9" style="17"/>
    <col min="2312" max="2312" width="9.75" style="17" customWidth="1"/>
    <col min="2313" max="2313" width="9" style="17"/>
    <col min="2314" max="2314" width="14.125" style="17" customWidth="1"/>
    <col min="2315" max="2315" width="11.125" style="17" customWidth="1"/>
    <col min="2316" max="2564" width="9" style="17"/>
    <col min="2565" max="2565" width="5.875" style="17" customWidth="1"/>
    <col min="2566" max="2566" width="33.375" style="17" customWidth="1"/>
    <col min="2567" max="2567" width="9" style="17"/>
    <col min="2568" max="2568" width="9.75" style="17" customWidth="1"/>
    <col min="2569" max="2569" width="9" style="17"/>
    <col min="2570" max="2570" width="14.125" style="17" customWidth="1"/>
    <col min="2571" max="2571" width="11.125" style="17" customWidth="1"/>
    <col min="2572" max="2820" width="9" style="17"/>
    <col min="2821" max="2821" width="5.875" style="17" customWidth="1"/>
    <col min="2822" max="2822" width="33.375" style="17" customWidth="1"/>
    <col min="2823" max="2823" width="9" style="17"/>
    <col min="2824" max="2824" width="9.75" style="17" customWidth="1"/>
    <col min="2825" max="2825" width="9" style="17"/>
    <col min="2826" max="2826" width="14.125" style="17" customWidth="1"/>
    <col min="2827" max="2827" width="11.125" style="17" customWidth="1"/>
    <col min="2828" max="3076" width="9" style="17"/>
    <col min="3077" max="3077" width="5.875" style="17" customWidth="1"/>
    <col min="3078" max="3078" width="33.375" style="17" customWidth="1"/>
    <col min="3079" max="3079" width="9" style="17"/>
    <col min="3080" max="3080" width="9.75" style="17" customWidth="1"/>
    <col min="3081" max="3081" width="9" style="17"/>
    <col min="3082" max="3082" width="14.125" style="17" customWidth="1"/>
    <col min="3083" max="3083" width="11.125" style="17" customWidth="1"/>
    <col min="3084" max="3332" width="9" style="17"/>
    <col min="3333" max="3333" width="5.875" style="17" customWidth="1"/>
    <col min="3334" max="3334" width="33.375" style="17" customWidth="1"/>
    <col min="3335" max="3335" width="9" style="17"/>
    <col min="3336" max="3336" width="9.75" style="17" customWidth="1"/>
    <col min="3337" max="3337" width="9" style="17"/>
    <col min="3338" max="3338" width="14.125" style="17" customWidth="1"/>
    <col min="3339" max="3339" width="11.125" style="17" customWidth="1"/>
    <col min="3340" max="3588" width="9" style="17"/>
    <col min="3589" max="3589" width="5.875" style="17" customWidth="1"/>
    <col min="3590" max="3590" width="33.375" style="17" customWidth="1"/>
    <col min="3591" max="3591" width="9" style="17"/>
    <col min="3592" max="3592" width="9.75" style="17" customWidth="1"/>
    <col min="3593" max="3593" width="9" style="17"/>
    <col min="3594" max="3594" width="14.125" style="17" customWidth="1"/>
    <col min="3595" max="3595" width="11.125" style="17" customWidth="1"/>
    <col min="3596" max="3844" width="9" style="17"/>
    <col min="3845" max="3845" width="5.875" style="17" customWidth="1"/>
    <col min="3846" max="3846" width="33.375" style="17" customWidth="1"/>
    <col min="3847" max="3847" width="9" style="17"/>
    <col min="3848" max="3848" width="9.75" style="17" customWidth="1"/>
    <col min="3849" max="3849" width="9" style="17"/>
    <col min="3850" max="3850" width="14.125" style="17" customWidth="1"/>
    <col min="3851" max="3851" width="11.125" style="17" customWidth="1"/>
    <col min="3852" max="4100" width="9" style="17"/>
    <col min="4101" max="4101" width="5.875" style="17" customWidth="1"/>
    <col min="4102" max="4102" width="33.375" style="17" customWidth="1"/>
    <col min="4103" max="4103" width="9" style="17"/>
    <col min="4104" max="4104" width="9.75" style="17" customWidth="1"/>
    <col min="4105" max="4105" width="9" style="17"/>
    <col min="4106" max="4106" width="14.125" style="17" customWidth="1"/>
    <col min="4107" max="4107" width="11.125" style="17" customWidth="1"/>
    <col min="4108" max="4356" width="9" style="17"/>
    <col min="4357" max="4357" width="5.875" style="17" customWidth="1"/>
    <col min="4358" max="4358" width="33.375" style="17" customWidth="1"/>
    <col min="4359" max="4359" width="9" style="17"/>
    <col min="4360" max="4360" width="9.75" style="17" customWidth="1"/>
    <col min="4361" max="4361" width="9" style="17"/>
    <col min="4362" max="4362" width="14.125" style="17" customWidth="1"/>
    <col min="4363" max="4363" width="11.125" style="17" customWidth="1"/>
    <col min="4364" max="4612" width="9" style="17"/>
    <col min="4613" max="4613" width="5.875" style="17" customWidth="1"/>
    <col min="4614" max="4614" width="33.375" style="17" customWidth="1"/>
    <col min="4615" max="4615" width="9" style="17"/>
    <col min="4616" max="4616" width="9.75" style="17" customWidth="1"/>
    <col min="4617" max="4617" width="9" style="17"/>
    <col min="4618" max="4618" width="14.125" style="17" customWidth="1"/>
    <col min="4619" max="4619" width="11.125" style="17" customWidth="1"/>
    <col min="4620" max="4868" width="9" style="17"/>
    <col min="4869" max="4869" width="5.875" style="17" customWidth="1"/>
    <col min="4870" max="4870" width="33.375" style="17" customWidth="1"/>
    <col min="4871" max="4871" width="9" style="17"/>
    <col min="4872" max="4872" width="9.75" style="17" customWidth="1"/>
    <col min="4873" max="4873" width="9" style="17"/>
    <col min="4874" max="4874" width="14.125" style="17" customWidth="1"/>
    <col min="4875" max="4875" width="11.125" style="17" customWidth="1"/>
    <col min="4876" max="5124" width="9" style="17"/>
    <col min="5125" max="5125" width="5.875" style="17" customWidth="1"/>
    <col min="5126" max="5126" width="33.375" style="17" customWidth="1"/>
    <col min="5127" max="5127" width="9" style="17"/>
    <col min="5128" max="5128" width="9.75" style="17" customWidth="1"/>
    <col min="5129" max="5129" width="9" style="17"/>
    <col min="5130" max="5130" width="14.125" style="17" customWidth="1"/>
    <col min="5131" max="5131" width="11.125" style="17" customWidth="1"/>
    <col min="5132" max="5380" width="9" style="17"/>
    <col min="5381" max="5381" width="5.875" style="17" customWidth="1"/>
    <col min="5382" max="5382" width="33.375" style="17" customWidth="1"/>
    <col min="5383" max="5383" width="9" style="17"/>
    <col min="5384" max="5384" width="9.75" style="17" customWidth="1"/>
    <col min="5385" max="5385" width="9" style="17"/>
    <col min="5386" max="5386" width="14.125" style="17" customWidth="1"/>
    <col min="5387" max="5387" width="11.125" style="17" customWidth="1"/>
    <col min="5388" max="5636" width="9" style="17"/>
    <col min="5637" max="5637" width="5.875" style="17" customWidth="1"/>
    <col min="5638" max="5638" width="33.375" style="17" customWidth="1"/>
    <col min="5639" max="5639" width="9" style="17"/>
    <col min="5640" max="5640" width="9.75" style="17" customWidth="1"/>
    <col min="5641" max="5641" width="9" style="17"/>
    <col min="5642" max="5642" width="14.125" style="17" customWidth="1"/>
    <col min="5643" max="5643" width="11.125" style="17" customWidth="1"/>
    <col min="5644" max="5892" width="9" style="17"/>
    <col min="5893" max="5893" width="5.875" style="17" customWidth="1"/>
    <col min="5894" max="5894" width="33.375" style="17" customWidth="1"/>
    <col min="5895" max="5895" width="9" style="17"/>
    <col min="5896" max="5896" width="9.75" style="17" customWidth="1"/>
    <col min="5897" max="5897" width="9" style="17"/>
    <col min="5898" max="5898" width="14.125" style="17" customWidth="1"/>
    <col min="5899" max="5899" width="11.125" style="17" customWidth="1"/>
    <col min="5900" max="6148" width="9" style="17"/>
    <col min="6149" max="6149" width="5.875" style="17" customWidth="1"/>
    <col min="6150" max="6150" width="33.375" style="17" customWidth="1"/>
    <col min="6151" max="6151" width="9" style="17"/>
    <col min="6152" max="6152" width="9.75" style="17" customWidth="1"/>
    <col min="6153" max="6153" width="9" style="17"/>
    <col min="6154" max="6154" width="14.125" style="17" customWidth="1"/>
    <col min="6155" max="6155" width="11.125" style="17" customWidth="1"/>
    <col min="6156" max="6404" width="9" style="17"/>
    <col min="6405" max="6405" width="5.875" style="17" customWidth="1"/>
    <col min="6406" max="6406" width="33.375" style="17" customWidth="1"/>
    <col min="6407" max="6407" width="9" style="17"/>
    <col min="6408" max="6408" width="9.75" style="17" customWidth="1"/>
    <col min="6409" max="6409" width="9" style="17"/>
    <col min="6410" max="6410" width="14.125" style="17" customWidth="1"/>
    <col min="6411" max="6411" width="11.125" style="17" customWidth="1"/>
    <col min="6412" max="6660" width="9" style="17"/>
    <col min="6661" max="6661" width="5.875" style="17" customWidth="1"/>
    <col min="6662" max="6662" width="33.375" style="17" customWidth="1"/>
    <col min="6663" max="6663" width="9" style="17"/>
    <col min="6664" max="6664" width="9.75" style="17" customWidth="1"/>
    <col min="6665" max="6665" width="9" style="17"/>
    <col min="6666" max="6666" width="14.125" style="17" customWidth="1"/>
    <col min="6667" max="6667" width="11.125" style="17" customWidth="1"/>
    <col min="6668" max="6916" width="9" style="17"/>
    <col min="6917" max="6917" width="5.875" style="17" customWidth="1"/>
    <col min="6918" max="6918" width="33.375" style="17" customWidth="1"/>
    <col min="6919" max="6919" width="9" style="17"/>
    <col min="6920" max="6920" width="9.75" style="17" customWidth="1"/>
    <col min="6921" max="6921" width="9" style="17"/>
    <col min="6922" max="6922" width="14.125" style="17" customWidth="1"/>
    <col min="6923" max="6923" width="11.125" style="17" customWidth="1"/>
    <col min="6924" max="7172" width="9" style="17"/>
    <col min="7173" max="7173" width="5.875" style="17" customWidth="1"/>
    <col min="7174" max="7174" width="33.375" style="17" customWidth="1"/>
    <col min="7175" max="7175" width="9" style="17"/>
    <col min="7176" max="7176" width="9.75" style="17" customWidth="1"/>
    <col min="7177" max="7177" width="9" style="17"/>
    <col min="7178" max="7178" width="14.125" style="17" customWidth="1"/>
    <col min="7179" max="7179" width="11.125" style="17" customWidth="1"/>
    <col min="7180" max="7428" width="9" style="17"/>
    <col min="7429" max="7429" width="5.875" style="17" customWidth="1"/>
    <col min="7430" max="7430" width="33.375" style="17" customWidth="1"/>
    <col min="7431" max="7431" width="9" style="17"/>
    <col min="7432" max="7432" width="9.75" style="17" customWidth="1"/>
    <col min="7433" max="7433" width="9" style="17"/>
    <col min="7434" max="7434" width="14.125" style="17" customWidth="1"/>
    <col min="7435" max="7435" width="11.125" style="17" customWidth="1"/>
    <col min="7436" max="7684" width="9" style="17"/>
    <col min="7685" max="7685" width="5.875" style="17" customWidth="1"/>
    <col min="7686" max="7686" width="33.375" style="17" customWidth="1"/>
    <col min="7687" max="7687" width="9" style="17"/>
    <col min="7688" max="7688" width="9.75" style="17" customWidth="1"/>
    <col min="7689" max="7689" width="9" style="17"/>
    <col min="7690" max="7690" width="14.125" style="17" customWidth="1"/>
    <col min="7691" max="7691" width="11.125" style="17" customWidth="1"/>
    <col min="7692" max="7940" width="9" style="17"/>
    <col min="7941" max="7941" width="5.875" style="17" customWidth="1"/>
    <col min="7942" max="7942" width="33.375" style="17" customWidth="1"/>
    <col min="7943" max="7943" width="9" style="17"/>
    <col min="7944" max="7944" width="9.75" style="17" customWidth="1"/>
    <col min="7945" max="7945" width="9" style="17"/>
    <col min="7946" max="7946" width="14.125" style="17" customWidth="1"/>
    <col min="7947" max="7947" width="11.125" style="17" customWidth="1"/>
    <col min="7948" max="8196" width="9" style="17"/>
    <col min="8197" max="8197" width="5.875" style="17" customWidth="1"/>
    <col min="8198" max="8198" width="33.375" style="17" customWidth="1"/>
    <col min="8199" max="8199" width="9" style="17"/>
    <col min="8200" max="8200" width="9.75" style="17" customWidth="1"/>
    <col min="8201" max="8201" width="9" style="17"/>
    <col min="8202" max="8202" width="14.125" style="17" customWidth="1"/>
    <col min="8203" max="8203" width="11.125" style="17" customWidth="1"/>
    <col min="8204" max="8452" width="9" style="17"/>
    <col min="8453" max="8453" width="5.875" style="17" customWidth="1"/>
    <col min="8454" max="8454" width="33.375" style="17" customWidth="1"/>
    <col min="8455" max="8455" width="9" style="17"/>
    <col min="8456" max="8456" width="9.75" style="17" customWidth="1"/>
    <col min="8457" max="8457" width="9" style="17"/>
    <col min="8458" max="8458" width="14.125" style="17" customWidth="1"/>
    <col min="8459" max="8459" width="11.125" style="17" customWidth="1"/>
    <col min="8460" max="8708" width="9" style="17"/>
    <col min="8709" max="8709" width="5.875" style="17" customWidth="1"/>
    <col min="8710" max="8710" width="33.375" style="17" customWidth="1"/>
    <col min="8711" max="8711" width="9" style="17"/>
    <col min="8712" max="8712" width="9.75" style="17" customWidth="1"/>
    <col min="8713" max="8713" width="9" style="17"/>
    <col min="8714" max="8714" width="14.125" style="17" customWidth="1"/>
    <col min="8715" max="8715" width="11.125" style="17" customWidth="1"/>
    <col min="8716" max="8964" width="9" style="17"/>
    <col min="8965" max="8965" width="5.875" style="17" customWidth="1"/>
    <col min="8966" max="8966" width="33.375" style="17" customWidth="1"/>
    <col min="8967" max="8967" width="9" style="17"/>
    <col min="8968" max="8968" width="9.75" style="17" customWidth="1"/>
    <col min="8969" max="8969" width="9" style="17"/>
    <col min="8970" max="8970" width="14.125" style="17" customWidth="1"/>
    <col min="8971" max="8971" width="11.125" style="17" customWidth="1"/>
    <col min="8972" max="9220" width="9" style="17"/>
    <col min="9221" max="9221" width="5.875" style="17" customWidth="1"/>
    <col min="9222" max="9222" width="33.375" style="17" customWidth="1"/>
    <col min="9223" max="9223" width="9" style="17"/>
    <col min="9224" max="9224" width="9.75" style="17" customWidth="1"/>
    <col min="9225" max="9225" width="9" style="17"/>
    <col min="9226" max="9226" width="14.125" style="17" customWidth="1"/>
    <col min="9227" max="9227" width="11.125" style="17" customWidth="1"/>
    <col min="9228" max="9476" width="9" style="17"/>
    <col min="9477" max="9477" width="5.875" style="17" customWidth="1"/>
    <col min="9478" max="9478" width="33.375" style="17" customWidth="1"/>
    <col min="9479" max="9479" width="9" style="17"/>
    <col min="9480" max="9480" width="9.75" style="17" customWidth="1"/>
    <col min="9481" max="9481" width="9" style="17"/>
    <col min="9482" max="9482" width="14.125" style="17" customWidth="1"/>
    <col min="9483" max="9483" width="11.125" style="17" customWidth="1"/>
    <col min="9484" max="9732" width="9" style="17"/>
    <col min="9733" max="9733" width="5.875" style="17" customWidth="1"/>
    <col min="9734" max="9734" width="33.375" style="17" customWidth="1"/>
    <col min="9735" max="9735" width="9" style="17"/>
    <col min="9736" max="9736" width="9.75" style="17" customWidth="1"/>
    <col min="9737" max="9737" width="9" style="17"/>
    <col min="9738" max="9738" width="14.125" style="17" customWidth="1"/>
    <col min="9739" max="9739" width="11.125" style="17" customWidth="1"/>
    <col min="9740" max="9988" width="9" style="17"/>
    <col min="9989" max="9989" width="5.875" style="17" customWidth="1"/>
    <col min="9990" max="9990" width="33.375" style="17" customWidth="1"/>
    <col min="9991" max="9991" width="9" style="17"/>
    <col min="9992" max="9992" width="9.75" style="17" customWidth="1"/>
    <col min="9993" max="9993" width="9" style="17"/>
    <col min="9994" max="9994" width="14.125" style="17" customWidth="1"/>
    <col min="9995" max="9995" width="11.125" style="17" customWidth="1"/>
    <col min="9996" max="10244" width="9" style="17"/>
    <col min="10245" max="10245" width="5.875" style="17" customWidth="1"/>
    <col min="10246" max="10246" width="33.375" style="17" customWidth="1"/>
    <col min="10247" max="10247" width="9" style="17"/>
    <col min="10248" max="10248" width="9.75" style="17" customWidth="1"/>
    <col min="10249" max="10249" width="9" style="17"/>
    <col min="10250" max="10250" width="14.125" style="17" customWidth="1"/>
    <col min="10251" max="10251" width="11.125" style="17" customWidth="1"/>
    <col min="10252" max="10500" width="9" style="17"/>
    <col min="10501" max="10501" width="5.875" style="17" customWidth="1"/>
    <col min="10502" max="10502" width="33.375" style="17" customWidth="1"/>
    <col min="10503" max="10503" width="9" style="17"/>
    <col min="10504" max="10504" width="9.75" style="17" customWidth="1"/>
    <col min="10505" max="10505" width="9" style="17"/>
    <col min="10506" max="10506" width="14.125" style="17" customWidth="1"/>
    <col min="10507" max="10507" width="11.125" style="17" customWidth="1"/>
    <col min="10508" max="10756" width="9" style="17"/>
    <col min="10757" max="10757" width="5.875" style="17" customWidth="1"/>
    <col min="10758" max="10758" width="33.375" style="17" customWidth="1"/>
    <col min="10759" max="10759" width="9" style="17"/>
    <col min="10760" max="10760" width="9.75" style="17" customWidth="1"/>
    <col min="10761" max="10761" width="9" style="17"/>
    <col min="10762" max="10762" width="14.125" style="17" customWidth="1"/>
    <col min="10763" max="10763" width="11.125" style="17" customWidth="1"/>
    <col min="10764" max="11012" width="9" style="17"/>
    <col min="11013" max="11013" width="5.875" style="17" customWidth="1"/>
    <col min="11014" max="11014" width="33.375" style="17" customWidth="1"/>
    <col min="11015" max="11015" width="9" style="17"/>
    <col min="11016" max="11016" width="9.75" style="17" customWidth="1"/>
    <col min="11017" max="11017" width="9" style="17"/>
    <col min="11018" max="11018" width="14.125" style="17" customWidth="1"/>
    <col min="11019" max="11019" width="11.125" style="17" customWidth="1"/>
    <col min="11020" max="11268" width="9" style="17"/>
    <col min="11269" max="11269" width="5.875" style="17" customWidth="1"/>
    <col min="11270" max="11270" width="33.375" style="17" customWidth="1"/>
    <col min="11271" max="11271" width="9" style="17"/>
    <col min="11272" max="11272" width="9.75" style="17" customWidth="1"/>
    <col min="11273" max="11273" width="9" style="17"/>
    <col min="11274" max="11274" width="14.125" style="17" customWidth="1"/>
    <col min="11275" max="11275" width="11.125" style="17" customWidth="1"/>
    <col min="11276" max="11524" width="9" style="17"/>
    <col min="11525" max="11525" width="5.875" style="17" customWidth="1"/>
    <col min="11526" max="11526" width="33.375" style="17" customWidth="1"/>
    <col min="11527" max="11527" width="9" style="17"/>
    <col min="11528" max="11528" width="9.75" style="17" customWidth="1"/>
    <col min="11529" max="11529" width="9" style="17"/>
    <col min="11530" max="11530" width="14.125" style="17" customWidth="1"/>
    <col min="11531" max="11531" width="11.125" style="17" customWidth="1"/>
    <col min="11532" max="11780" width="9" style="17"/>
    <col min="11781" max="11781" width="5.875" style="17" customWidth="1"/>
    <col min="11782" max="11782" width="33.375" style="17" customWidth="1"/>
    <col min="11783" max="11783" width="9" style="17"/>
    <col min="11784" max="11784" width="9.75" style="17" customWidth="1"/>
    <col min="11785" max="11785" width="9" style="17"/>
    <col min="11786" max="11786" width="14.125" style="17" customWidth="1"/>
    <col min="11787" max="11787" width="11.125" style="17" customWidth="1"/>
    <col min="11788" max="12036" width="9" style="17"/>
    <col min="12037" max="12037" width="5.875" style="17" customWidth="1"/>
    <col min="12038" max="12038" width="33.375" style="17" customWidth="1"/>
    <col min="12039" max="12039" width="9" style="17"/>
    <col min="12040" max="12040" width="9.75" style="17" customWidth="1"/>
    <col min="12041" max="12041" width="9" style="17"/>
    <col min="12042" max="12042" width="14.125" style="17" customWidth="1"/>
    <col min="12043" max="12043" width="11.125" style="17" customWidth="1"/>
    <col min="12044" max="12292" width="9" style="17"/>
    <col min="12293" max="12293" width="5.875" style="17" customWidth="1"/>
    <col min="12294" max="12294" width="33.375" style="17" customWidth="1"/>
    <col min="12295" max="12295" width="9" style="17"/>
    <col min="12296" max="12296" width="9.75" style="17" customWidth="1"/>
    <col min="12297" max="12297" width="9" style="17"/>
    <col min="12298" max="12298" width="14.125" style="17" customWidth="1"/>
    <col min="12299" max="12299" width="11.125" style="17" customWidth="1"/>
    <col min="12300" max="12548" width="9" style="17"/>
    <col min="12549" max="12549" width="5.875" style="17" customWidth="1"/>
    <col min="12550" max="12550" width="33.375" style="17" customWidth="1"/>
    <col min="12551" max="12551" width="9" style="17"/>
    <col min="12552" max="12552" width="9.75" style="17" customWidth="1"/>
    <col min="12553" max="12553" width="9" style="17"/>
    <col min="12554" max="12554" width="14.125" style="17" customWidth="1"/>
    <col min="12555" max="12555" width="11.125" style="17" customWidth="1"/>
    <col min="12556" max="12804" width="9" style="17"/>
    <col min="12805" max="12805" width="5.875" style="17" customWidth="1"/>
    <col min="12806" max="12806" width="33.375" style="17" customWidth="1"/>
    <col min="12807" max="12807" width="9" style="17"/>
    <col min="12808" max="12808" width="9.75" style="17" customWidth="1"/>
    <col min="12809" max="12809" width="9" style="17"/>
    <col min="12810" max="12810" width="14.125" style="17" customWidth="1"/>
    <col min="12811" max="12811" width="11.125" style="17" customWidth="1"/>
    <col min="12812" max="13060" width="9" style="17"/>
    <col min="13061" max="13061" width="5.875" style="17" customWidth="1"/>
    <col min="13062" max="13062" width="33.375" style="17" customWidth="1"/>
    <col min="13063" max="13063" width="9" style="17"/>
    <col min="13064" max="13064" width="9.75" style="17" customWidth="1"/>
    <col min="13065" max="13065" width="9" style="17"/>
    <col min="13066" max="13066" width="14.125" style="17" customWidth="1"/>
    <col min="13067" max="13067" width="11.125" style="17" customWidth="1"/>
    <col min="13068" max="13316" width="9" style="17"/>
    <col min="13317" max="13317" width="5.875" style="17" customWidth="1"/>
    <col min="13318" max="13318" width="33.375" style="17" customWidth="1"/>
    <col min="13319" max="13319" width="9" style="17"/>
    <col min="13320" max="13320" width="9.75" style="17" customWidth="1"/>
    <col min="13321" max="13321" width="9" style="17"/>
    <col min="13322" max="13322" width="14.125" style="17" customWidth="1"/>
    <col min="13323" max="13323" width="11.125" style="17" customWidth="1"/>
    <col min="13324" max="13572" width="9" style="17"/>
    <col min="13573" max="13573" width="5.875" style="17" customWidth="1"/>
    <col min="13574" max="13574" width="33.375" style="17" customWidth="1"/>
    <col min="13575" max="13575" width="9" style="17"/>
    <col min="13576" max="13576" width="9.75" style="17" customWidth="1"/>
    <col min="13577" max="13577" width="9" style="17"/>
    <col min="13578" max="13578" width="14.125" style="17" customWidth="1"/>
    <col min="13579" max="13579" width="11.125" style="17" customWidth="1"/>
    <col min="13580" max="13828" width="9" style="17"/>
    <col min="13829" max="13829" width="5.875" style="17" customWidth="1"/>
    <col min="13830" max="13830" width="33.375" style="17" customWidth="1"/>
    <col min="13831" max="13831" width="9" style="17"/>
    <col min="13832" max="13832" width="9.75" style="17" customWidth="1"/>
    <col min="13833" max="13833" width="9" style="17"/>
    <col min="13834" max="13834" width="14.125" style="17" customWidth="1"/>
    <col min="13835" max="13835" width="11.125" style="17" customWidth="1"/>
    <col min="13836" max="14084" width="9" style="17"/>
    <col min="14085" max="14085" width="5.875" style="17" customWidth="1"/>
    <col min="14086" max="14086" width="33.375" style="17" customWidth="1"/>
    <col min="14087" max="14087" width="9" style="17"/>
    <col min="14088" max="14088" width="9.75" style="17" customWidth="1"/>
    <col min="14089" max="14089" width="9" style="17"/>
    <col min="14090" max="14090" width="14.125" style="17" customWidth="1"/>
    <col min="14091" max="14091" width="11.125" style="17" customWidth="1"/>
    <col min="14092" max="14340" width="9" style="17"/>
    <col min="14341" max="14341" width="5.875" style="17" customWidth="1"/>
    <col min="14342" max="14342" width="33.375" style="17" customWidth="1"/>
    <col min="14343" max="14343" width="9" style="17"/>
    <col min="14344" max="14344" width="9.75" style="17" customWidth="1"/>
    <col min="14345" max="14345" width="9" style="17"/>
    <col min="14346" max="14346" width="14.125" style="17" customWidth="1"/>
    <col min="14347" max="14347" width="11.125" style="17" customWidth="1"/>
    <col min="14348" max="14596" width="9" style="17"/>
    <col min="14597" max="14597" width="5.875" style="17" customWidth="1"/>
    <col min="14598" max="14598" width="33.375" style="17" customWidth="1"/>
    <col min="14599" max="14599" width="9" style="17"/>
    <col min="14600" max="14600" width="9.75" style="17" customWidth="1"/>
    <col min="14601" max="14601" width="9" style="17"/>
    <col min="14602" max="14602" width="14.125" style="17" customWidth="1"/>
    <col min="14603" max="14603" width="11.125" style="17" customWidth="1"/>
    <col min="14604" max="14852" width="9" style="17"/>
    <col min="14853" max="14853" width="5.875" style="17" customWidth="1"/>
    <col min="14854" max="14854" width="33.375" style="17" customWidth="1"/>
    <col min="14855" max="14855" width="9" style="17"/>
    <col min="14856" max="14856" width="9.75" style="17" customWidth="1"/>
    <col min="14857" max="14857" width="9" style="17"/>
    <col min="14858" max="14858" width="14.125" style="17" customWidth="1"/>
    <col min="14859" max="14859" width="11.125" style="17" customWidth="1"/>
    <col min="14860" max="15108" width="9" style="17"/>
    <col min="15109" max="15109" width="5.875" style="17" customWidth="1"/>
    <col min="15110" max="15110" width="33.375" style="17" customWidth="1"/>
    <col min="15111" max="15111" width="9" style="17"/>
    <col min="15112" max="15112" width="9.75" style="17" customWidth="1"/>
    <col min="15113" max="15113" width="9" style="17"/>
    <col min="15114" max="15114" width="14.125" style="17" customWidth="1"/>
    <col min="15115" max="15115" width="11.125" style="17" customWidth="1"/>
    <col min="15116" max="15364" width="9" style="17"/>
    <col min="15365" max="15365" width="5.875" style="17" customWidth="1"/>
    <col min="15366" max="15366" width="33.375" style="17" customWidth="1"/>
    <col min="15367" max="15367" width="9" style="17"/>
    <col min="15368" max="15368" width="9.75" style="17" customWidth="1"/>
    <col min="15369" max="15369" width="9" style="17"/>
    <col min="15370" max="15370" width="14.125" style="17" customWidth="1"/>
    <col min="15371" max="15371" width="11.125" style="17" customWidth="1"/>
    <col min="15372" max="15620" width="9" style="17"/>
    <col min="15621" max="15621" width="5.875" style="17" customWidth="1"/>
    <col min="15622" max="15622" width="33.375" style="17" customWidth="1"/>
    <col min="15623" max="15623" width="9" style="17"/>
    <col min="15624" max="15624" width="9.75" style="17" customWidth="1"/>
    <col min="15625" max="15625" width="9" style="17"/>
    <col min="15626" max="15626" width="14.125" style="17" customWidth="1"/>
    <col min="15627" max="15627" width="11.125" style="17" customWidth="1"/>
    <col min="15628" max="15876" width="9" style="17"/>
    <col min="15877" max="15877" width="5.875" style="17" customWidth="1"/>
    <col min="15878" max="15878" width="33.375" style="17" customWidth="1"/>
    <col min="15879" max="15879" width="9" style="17"/>
    <col min="15880" max="15880" width="9.75" style="17" customWidth="1"/>
    <col min="15881" max="15881" width="9" style="17"/>
    <col min="15882" max="15882" width="14.125" style="17" customWidth="1"/>
    <col min="15883" max="15883" width="11.125" style="17" customWidth="1"/>
    <col min="15884" max="16132" width="9" style="17"/>
    <col min="16133" max="16133" width="5.875" style="17" customWidth="1"/>
    <col min="16134" max="16134" width="33.375" style="17" customWidth="1"/>
    <col min="16135" max="16135" width="9" style="17"/>
    <col min="16136" max="16136" width="9.75" style="17" customWidth="1"/>
    <col min="16137" max="16137" width="9" style="17"/>
    <col min="16138" max="16138" width="14.125" style="17" customWidth="1"/>
    <col min="16139" max="16139" width="11.125" style="17" customWidth="1"/>
    <col min="16140" max="16384" width="9" style="17"/>
  </cols>
  <sheetData>
    <row r="1" spans="1:13" ht="37.5" customHeight="1">
      <c r="A1" s="259" t="s">
        <v>206</v>
      </c>
      <c r="B1" s="259"/>
      <c r="C1" s="259"/>
      <c r="D1" s="259"/>
      <c r="E1" s="259"/>
      <c r="F1" s="259"/>
      <c r="G1" s="259"/>
      <c r="H1" s="259"/>
      <c r="I1" s="259"/>
      <c r="J1" s="259"/>
      <c r="K1" s="259"/>
      <c r="L1" s="259"/>
    </row>
    <row r="2" spans="1:13" ht="102" customHeight="1">
      <c r="A2" s="19" t="s">
        <v>67</v>
      </c>
      <c r="B2" s="19" t="s">
        <v>153</v>
      </c>
      <c r="C2" s="19" t="s">
        <v>42</v>
      </c>
      <c r="D2" s="20" t="s">
        <v>210</v>
      </c>
      <c r="E2" s="19" t="s">
        <v>76</v>
      </c>
      <c r="F2" s="19" t="s">
        <v>75</v>
      </c>
      <c r="G2" s="64" t="s">
        <v>224</v>
      </c>
      <c r="H2" s="64" t="s">
        <v>225</v>
      </c>
      <c r="I2" s="64" t="s">
        <v>656</v>
      </c>
      <c r="J2" s="64" t="s">
        <v>1174</v>
      </c>
      <c r="K2" s="69" t="s">
        <v>1176</v>
      </c>
      <c r="L2" s="69" t="s">
        <v>657</v>
      </c>
    </row>
    <row r="3" spans="1:13" s="18" customFormat="1" ht="40.5" customHeight="1">
      <c r="A3" s="22">
        <v>1</v>
      </c>
      <c r="B3" s="22">
        <v>2</v>
      </c>
      <c r="C3" s="22">
        <v>3</v>
      </c>
      <c r="D3" s="22">
        <v>4</v>
      </c>
      <c r="E3" s="22">
        <v>5</v>
      </c>
      <c r="F3" s="22">
        <v>6</v>
      </c>
      <c r="G3" s="65">
        <v>-7</v>
      </c>
      <c r="H3" s="65">
        <v>-8</v>
      </c>
      <c r="I3" s="65">
        <v>-9</v>
      </c>
      <c r="J3" s="65">
        <v>-10</v>
      </c>
      <c r="K3" s="70" t="s">
        <v>1177</v>
      </c>
      <c r="L3" s="71" t="s">
        <v>1175</v>
      </c>
    </row>
    <row r="4" spans="1:13" s="27" customFormat="1" ht="25.5" customHeight="1">
      <c r="A4" s="21" t="s">
        <v>2</v>
      </c>
      <c r="B4" s="23" t="s">
        <v>154</v>
      </c>
      <c r="C4" s="21" t="s">
        <v>159</v>
      </c>
      <c r="D4" s="24">
        <v>271.2</v>
      </c>
      <c r="E4" s="25">
        <v>211</v>
      </c>
      <c r="F4" s="25">
        <v>286</v>
      </c>
      <c r="G4" s="66">
        <f>G5+G15+G16+G30+G31+G32+G33+G34</f>
        <v>230</v>
      </c>
      <c r="H4" s="66">
        <f t="shared" ref="H4:I4" si="0">H5+H15+H16+H30+H31+H32+H33+H34</f>
        <v>246</v>
      </c>
      <c r="I4" s="66">
        <f t="shared" si="0"/>
        <v>149</v>
      </c>
      <c r="J4" s="66">
        <f>SUM(E4:I4)</f>
        <v>1122</v>
      </c>
      <c r="K4" s="72">
        <f>J4/5</f>
        <v>224.4</v>
      </c>
      <c r="L4" s="194">
        <f t="shared" ref="L4:L35" si="1">K4-D4</f>
        <v>-46.799999999999983</v>
      </c>
      <c r="M4" s="26"/>
    </row>
    <row r="5" spans="1:13" s="27" customFormat="1" ht="25.5" customHeight="1">
      <c r="A5" s="21">
        <v>1</v>
      </c>
      <c r="B5" s="23" t="s">
        <v>155</v>
      </c>
      <c r="C5" s="21" t="s">
        <v>159</v>
      </c>
      <c r="D5" s="24">
        <v>46.4</v>
      </c>
      <c r="E5" s="25">
        <v>27</v>
      </c>
      <c r="F5" s="25">
        <v>119</v>
      </c>
      <c r="G5" s="66">
        <v>97</v>
      </c>
      <c r="H5" s="66">
        <v>114</v>
      </c>
      <c r="I5" s="66">
        <v>96</v>
      </c>
      <c r="J5" s="66">
        <f t="shared" ref="J5:J68" si="2">SUM(E5:I5)</f>
        <v>453</v>
      </c>
      <c r="K5" s="72">
        <f t="shared" ref="K5:K68" si="3">J5/5</f>
        <v>90.6</v>
      </c>
      <c r="L5" s="194">
        <f t="shared" si="1"/>
        <v>44.199999999999996</v>
      </c>
      <c r="M5" s="26"/>
    </row>
    <row r="6" spans="1:13" ht="25.5" customHeight="1">
      <c r="A6" s="28" t="s">
        <v>156</v>
      </c>
      <c r="B6" s="29" t="s">
        <v>157</v>
      </c>
      <c r="C6" s="28" t="s">
        <v>159</v>
      </c>
      <c r="D6" s="30">
        <v>0.6</v>
      </c>
      <c r="E6" s="31"/>
      <c r="F6" s="31">
        <v>6</v>
      </c>
      <c r="G6" s="67">
        <v>0</v>
      </c>
      <c r="H6" s="67">
        <v>0</v>
      </c>
      <c r="I6" s="67">
        <v>0</v>
      </c>
      <c r="J6" s="67">
        <f t="shared" si="2"/>
        <v>6</v>
      </c>
      <c r="K6" s="63">
        <f t="shared" si="3"/>
        <v>1.2</v>
      </c>
      <c r="L6" s="195">
        <f t="shared" si="1"/>
        <v>0.6</v>
      </c>
    </row>
    <row r="7" spans="1:13" ht="25.5" customHeight="1">
      <c r="A7" s="28"/>
      <c r="B7" s="29" t="s">
        <v>158</v>
      </c>
      <c r="C7" s="28" t="s">
        <v>159</v>
      </c>
      <c r="D7" s="30">
        <v>0.6</v>
      </c>
      <c r="E7" s="31"/>
      <c r="F7" s="31">
        <v>6</v>
      </c>
      <c r="G7" s="67">
        <v>0</v>
      </c>
      <c r="H7" s="67">
        <v>0</v>
      </c>
      <c r="I7" s="67">
        <v>0</v>
      </c>
      <c r="J7" s="67">
        <f t="shared" si="2"/>
        <v>6</v>
      </c>
      <c r="K7" s="63">
        <f t="shared" si="3"/>
        <v>1.2</v>
      </c>
      <c r="L7" s="195">
        <f t="shared" si="1"/>
        <v>0.6</v>
      </c>
    </row>
    <row r="8" spans="1:13" ht="25.5" customHeight="1">
      <c r="A8" s="28"/>
      <c r="B8" s="29" t="s">
        <v>160</v>
      </c>
      <c r="C8" s="28" t="s">
        <v>159</v>
      </c>
      <c r="D8" s="30"/>
      <c r="E8" s="31"/>
      <c r="F8" s="31"/>
      <c r="G8" s="67">
        <v>0</v>
      </c>
      <c r="H8" s="67">
        <v>0</v>
      </c>
      <c r="I8" s="67">
        <v>0</v>
      </c>
      <c r="J8" s="67">
        <f t="shared" si="2"/>
        <v>0</v>
      </c>
      <c r="K8" s="63">
        <f t="shared" si="3"/>
        <v>0</v>
      </c>
      <c r="L8" s="195">
        <f t="shared" si="1"/>
        <v>0</v>
      </c>
    </row>
    <row r="9" spans="1:13" ht="25.5" customHeight="1">
      <c r="A9" s="28" t="s">
        <v>161</v>
      </c>
      <c r="B9" s="29" t="s">
        <v>162</v>
      </c>
      <c r="C9" s="28" t="s">
        <v>159</v>
      </c>
      <c r="D9" s="30">
        <v>11.2</v>
      </c>
      <c r="E9" s="31">
        <v>6</v>
      </c>
      <c r="F9" s="31">
        <v>44</v>
      </c>
      <c r="G9" s="67">
        <v>44</v>
      </c>
      <c r="H9" s="67">
        <v>31</v>
      </c>
      <c r="I9" s="67">
        <v>31</v>
      </c>
      <c r="J9" s="67">
        <f t="shared" si="2"/>
        <v>156</v>
      </c>
      <c r="K9" s="63">
        <f t="shared" si="3"/>
        <v>31.2</v>
      </c>
      <c r="L9" s="195">
        <f t="shared" si="1"/>
        <v>20</v>
      </c>
    </row>
    <row r="10" spans="1:13" ht="25.5" customHeight="1">
      <c r="A10" s="28"/>
      <c r="B10" s="29" t="s">
        <v>158</v>
      </c>
      <c r="C10" s="28" t="s">
        <v>159</v>
      </c>
      <c r="D10" s="30">
        <v>11.2</v>
      </c>
      <c r="E10" s="31">
        <v>6</v>
      </c>
      <c r="F10" s="31">
        <v>44</v>
      </c>
      <c r="G10" s="67">
        <v>44</v>
      </c>
      <c r="H10" s="67">
        <v>31</v>
      </c>
      <c r="I10" s="67">
        <v>31</v>
      </c>
      <c r="J10" s="67">
        <f t="shared" si="2"/>
        <v>156</v>
      </c>
      <c r="K10" s="63">
        <f t="shared" si="3"/>
        <v>31.2</v>
      </c>
      <c r="L10" s="195">
        <f t="shared" si="1"/>
        <v>20</v>
      </c>
    </row>
    <row r="11" spans="1:13" ht="25.5" customHeight="1">
      <c r="A11" s="28"/>
      <c r="B11" s="29" t="s">
        <v>160</v>
      </c>
      <c r="C11" s="28" t="s">
        <v>159</v>
      </c>
      <c r="D11" s="30"/>
      <c r="E11" s="31"/>
      <c r="F11" s="31"/>
      <c r="G11" s="67">
        <v>0</v>
      </c>
      <c r="H11" s="67">
        <v>0</v>
      </c>
      <c r="I11" s="67">
        <v>0</v>
      </c>
      <c r="J11" s="67">
        <f t="shared" si="2"/>
        <v>0</v>
      </c>
      <c r="K11" s="63">
        <f t="shared" si="3"/>
        <v>0</v>
      </c>
      <c r="L11" s="195">
        <f t="shared" si="1"/>
        <v>0</v>
      </c>
    </row>
    <row r="12" spans="1:13" ht="25.5" customHeight="1">
      <c r="A12" s="28" t="s">
        <v>163</v>
      </c>
      <c r="B12" s="29" t="s">
        <v>164</v>
      </c>
      <c r="C12" s="28" t="s">
        <v>159</v>
      </c>
      <c r="D12" s="30">
        <v>24.4</v>
      </c>
      <c r="E12" s="31">
        <v>16</v>
      </c>
      <c r="F12" s="31">
        <v>89</v>
      </c>
      <c r="G12" s="67">
        <v>53</v>
      </c>
      <c r="H12" s="67">
        <v>83</v>
      </c>
      <c r="I12" s="67">
        <v>65</v>
      </c>
      <c r="J12" s="67">
        <f t="shared" si="2"/>
        <v>306</v>
      </c>
      <c r="K12" s="63">
        <f t="shared" si="3"/>
        <v>61.2</v>
      </c>
      <c r="L12" s="195">
        <f t="shared" si="1"/>
        <v>36.800000000000004</v>
      </c>
    </row>
    <row r="13" spans="1:13" ht="25.5" customHeight="1">
      <c r="A13" s="28"/>
      <c r="B13" s="29" t="s">
        <v>158</v>
      </c>
      <c r="C13" s="28" t="s">
        <v>159</v>
      </c>
      <c r="D13" s="30">
        <v>24.2</v>
      </c>
      <c r="E13" s="31">
        <v>15</v>
      </c>
      <c r="F13" s="31">
        <v>89</v>
      </c>
      <c r="G13" s="67">
        <v>53</v>
      </c>
      <c r="H13" s="67">
        <v>82</v>
      </c>
      <c r="I13" s="67">
        <v>61</v>
      </c>
      <c r="J13" s="67">
        <f t="shared" si="2"/>
        <v>300</v>
      </c>
      <c r="K13" s="63">
        <f>J13/5</f>
        <v>60</v>
      </c>
      <c r="L13" s="195">
        <f t="shared" si="1"/>
        <v>35.799999999999997</v>
      </c>
    </row>
    <row r="14" spans="1:13" ht="25.5" customHeight="1">
      <c r="A14" s="28"/>
      <c r="B14" s="29" t="s">
        <v>160</v>
      </c>
      <c r="C14" s="28" t="s">
        <v>159</v>
      </c>
      <c r="D14" s="30">
        <v>0.2</v>
      </c>
      <c r="E14" s="31">
        <v>1</v>
      </c>
      <c r="F14" s="31"/>
      <c r="G14" s="67">
        <v>0</v>
      </c>
      <c r="H14" s="67">
        <v>1</v>
      </c>
      <c r="I14" s="67">
        <v>4</v>
      </c>
      <c r="J14" s="67">
        <f t="shared" si="2"/>
        <v>6</v>
      </c>
      <c r="K14" s="63">
        <f t="shared" si="3"/>
        <v>1.2</v>
      </c>
      <c r="L14" s="195">
        <f t="shared" si="1"/>
        <v>1</v>
      </c>
    </row>
    <row r="15" spans="1:13" s="27" customFormat="1" ht="33" customHeight="1">
      <c r="A15" s="21">
        <v>2</v>
      </c>
      <c r="B15" s="159" t="s">
        <v>165</v>
      </c>
      <c r="C15" s="21" t="s">
        <v>159</v>
      </c>
      <c r="D15" s="24">
        <v>30.2</v>
      </c>
      <c r="E15" s="25">
        <v>50</v>
      </c>
      <c r="F15" s="25">
        <v>39</v>
      </c>
      <c r="G15" s="66">
        <v>12</v>
      </c>
      <c r="H15" s="66">
        <v>13</v>
      </c>
      <c r="I15" s="66">
        <v>2</v>
      </c>
      <c r="J15" s="66">
        <f t="shared" si="2"/>
        <v>116</v>
      </c>
      <c r="K15" s="72">
        <f t="shared" si="3"/>
        <v>23.2</v>
      </c>
      <c r="L15" s="194">
        <f t="shared" si="1"/>
        <v>-7</v>
      </c>
      <c r="M15" s="26"/>
    </row>
    <row r="16" spans="1:13" s="27" customFormat="1" ht="25.5" customHeight="1">
      <c r="A16" s="21">
        <v>3</v>
      </c>
      <c r="B16" s="23" t="s">
        <v>166</v>
      </c>
      <c r="C16" s="21" t="s">
        <v>159</v>
      </c>
      <c r="D16" s="24">
        <f>D17+D21+D25+D29</f>
        <v>13.2</v>
      </c>
      <c r="E16" s="24">
        <f t="shared" ref="E16:F16" si="4">E17+E21+E25+E29</f>
        <v>4</v>
      </c>
      <c r="F16" s="24">
        <f t="shared" si="4"/>
        <v>8</v>
      </c>
      <c r="G16" s="66">
        <v>44</v>
      </c>
      <c r="H16" s="66">
        <v>27</v>
      </c>
      <c r="I16" s="66">
        <v>1</v>
      </c>
      <c r="J16" s="66">
        <f t="shared" si="2"/>
        <v>84</v>
      </c>
      <c r="K16" s="72">
        <f>J16/5</f>
        <v>16.8</v>
      </c>
      <c r="L16" s="194">
        <f t="shared" si="1"/>
        <v>3.6000000000000014</v>
      </c>
    </row>
    <row r="17" spans="1:12" ht="25.5" customHeight="1">
      <c r="A17" s="28" t="s">
        <v>140</v>
      </c>
      <c r="B17" s="29" t="s">
        <v>1942</v>
      </c>
      <c r="C17" s="28" t="s">
        <v>159</v>
      </c>
      <c r="D17" s="30">
        <f>D18+D19+D20</f>
        <v>0</v>
      </c>
      <c r="E17" s="30">
        <f t="shared" ref="E17:F17" si="5">E18+E19+E20</f>
        <v>0</v>
      </c>
      <c r="F17" s="30">
        <f t="shared" si="5"/>
        <v>0</v>
      </c>
      <c r="G17" s="67">
        <v>0</v>
      </c>
      <c r="H17" s="67">
        <v>0</v>
      </c>
      <c r="I17" s="67">
        <v>0</v>
      </c>
      <c r="J17" s="67">
        <f t="shared" si="2"/>
        <v>0</v>
      </c>
      <c r="K17" s="63">
        <f t="shared" si="3"/>
        <v>0</v>
      </c>
      <c r="L17" s="195">
        <f t="shared" si="1"/>
        <v>0</v>
      </c>
    </row>
    <row r="18" spans="1:12" ht="25.5" customHeight="1">
      <c r="A18" s="28"/>
      <c r="B18" s="29" t="s">
        <v>158</v>
      </c>
      <c r="C18" s="28" t="s">
        <v>159</v>
      </c>
      <c r="D18" s="30"/>
      <c r="E18" s="30"/>
      <c r="F18" s="30"/>
      <c r="G18" s="67">
        <v>0</v>
      </c>
      <c r="H18" s="67">
        <v>0</v>
      </c>
      <c r="I18" s="67">
        <v>0</v>
      </c>
      <c r="J18" s="67">
        <f t="shared" si="2"/>
        <v>0</v>
      </c>
      <c r="K18" s="63">
        <f t="shared" si="3"/>
        <v>0</v>
      </c>
      <c r="L18" s="195">
        <f t="shared" si="1"/>
        <v>0</v>
      </c>
    </row>
    <row r="19" spans="1:12" ht="25.5" customHeight="1">
      <c r="A19" s="28"/>
      <c r="B19" s="29" t="s">
        <v>160</v>
      </c>
      <c r="C19" s="28" t="s">
        <v>159</v>
      </c>
      <c r="D19" s="30"/>
      <c r="E19" s="30"/>
      <c r="F19" s="30"/>
      <c r="G19" s="67">
        <v>0</v>
      </c>
      <c r="H19" s="67">
        <v>0</v>
      </c>
      <c r="I19" s="67">
        <v>0</v>
      </c>
      <c r="J19" s="67">
        <f t="shared" si="2"/>
        <v>0</v>
      </c>
      <c r="K19" s="63">
        <f t="shared" si="3"/>
        <v>0</v>
      </c>
      <c r="L19" s="195">
        <f t="shared" si="1"/>
        <v>0</v>
      </c>
    </row>
    <row r="20" spans="1:12" ht="25.5" customHeight="1">
      <c r="A20" s="28"/>
      <c r="B20" s="29" t="s">
        <v>168</v>
      </c>
      <c r="C20" s="28" t="s">
        <v>159</v>
      </c>
      <c r="D20" s="30"/>
      <c r="E20" s="30"/>
      <c r="F20" s="30"/>
      <c r="G20" s="67">
        <v>0</v>
      </c>
      <c r="H20" s="67">
        <v>0</v>
      </c>
      <c r="I20" s="67">
        <v>0</v>
      </c>
      <c r="J20" s="67">
        <f t="shared" si="2"/>
        <v>0</v>
      </c>
      <c r="K20" s="63">
        <f t="shared" si="3"/>
        <v>0</v>
      </c>
      <c r="L20" s="195">
        <f t="shared" si="1"/>
        <v>0</v>
      </c>
    </row>
    <row r="21" spans="1:12" ht="25.5" customHeight="1">
      <c r="A21" s="28" t="s">
        <v>141</v>
      </c>
      <c r="B21" s="29" t="s">
        <v>169</v>
      </c>
      <c r="C21" s="28" t="s">
        <v>159</v>
      </c>
      <c r="D21" s="31">
        <f>D22+D23+D24</f>
        <v>3</v>
      </c>
      <c r="E21" s="31">
        <f t="shared" ref="E21:F21" si="6">E22+E23+E24</f>
        <v>0</v>
      </c>
      <c r="F21" s="31">
        <f t="shared" si="6"/>
        <v>5</v>
      </c>
      <c r="G21" s="67">
        <v>25</v>
      </c>
      <c r="H21" s="67">
        <v>8</v>
      </c>
      <c r="I21" s="67">
        <v>1</v>
      </c>
      <c r="J21" s="67">
        <f t="shared" si="2"/>
        <v>39</v>
      </c>
      <c r="K21" s="63">
        <f t="shared" si="3"/>
        <v>7.8</v>
      </c>
      <c r="L21" s="195">
        <f t="shared" si="1"/>
        <v>4.8</v>
      </c>
    </row>
    <row r="22" spans="1:12" ht="25.5" customHeight="1">
      <c r="A22" s="28"/>
      <c r="B22" s="29" t="s">
        <v>158</v>
      </c>
      <c r="C22" s="28" t="s">
        <v>159</v>
      </c>
      <c r="D22" s="31">
        <v>3</v>
      </c>
      <c r="E22" s="30"/>
      <c r="F22" s="31">
        <v>2</v>
      </c>
      <c r="G22" s="67">
        <v>25</v>
      </c>
      <c r="H22" s="67">
        <v>8</v>
      </c>
      <c r="I22" s="67">
        <v>1</v>
      </c>
      <c r="J22" s="67">
        <f t="shared" si="2"/>
        <v>36</v>
      </c>
      <c r="K22" s="63">
        <f t="shared" si="3"/>
        <v>7.2</v>
      </c>
      <c r="L22" s="195">
        <f t="shared" si="1"/>
        <v>4.2</v>
      </c>
    </row>
    <row r="23" spans="1:12" ht="25.5" customHeight="1">
      <c r="A23" s="28"/>
      <c r="B23" s="29" t="s">
        <v>160</v>
      </c>
      <c r="C23" s="28" t="s">
        <v>159</v>
      </c>
      <c r="D23" s="30"/>
      <c r="E23" s="30"/>
      <c r="F23" s="30"/>
      <c r="G23" s="67">
        <v>0</v>
      </c>
      <c r="H23" s="67">
        <v>0</v>
      </c>
      <c r="I23" s="67">
        <v>0</v>
      </c>
      <c r="J23" s="67">
        <f t="shared" si="2"/>
        <v>0</v>
      </c>
      <c r="K23" s="63">
        <f t="shared" si="3"/>
        <v>0</v>
      </c>
      <c r="L23" s="195">
        <f t="shared" si="1"/>
        <v>0</v>
      </c>
    </row>
    <row r="24" spans="1:12" ht="25.5" customHeight="1">
      <c r="A24" s="28"/>
      <c r="B24" s="29" t="s">
        <v>168</v>
      </c>
      <c r="C24" s="28" t="s">
        <v>159</v>
      </c>
      <c r="D24" s="30"/>
      <c r="E24" s="31"/>
      <c r="F24" s="31">
        <v>3</v>
      </c>
      <c r="G24" s="67">
        <v>0</v>
      </c>
      <c r="H24" s="67">
        <v>0</v>
      </c>
      <c r="I24" s="67">
        <v>0</v>
      </c>
      <c r="J24" s="67">
        <f t="shared" si="2"/>
        <v>3</v>
      </c>
      <c r="K24" s="63">
        <f t="shared" si="3"/>
        <v>0.6</v>
      </c>
      <c r="L24" s="195">
        <f t="shared" si="1"/>
        <v>0.6</v>
      </c>
    </row>
    <row r="25" spans="1:12" ht="25.5" customHeight="1">
      <c r="A25" s="28" t="s">
        <v>142</v>
      </c>
      <c r="B25" s="29" t="s">
        <v>170</v>
      </c>
      <c r="C25" s="28" t="s">
        <v>159</v>
      </c>
      <c r="D25" s="30">
        <f>D26+D27+D28</f>
        <v>10.199999999999999</v>
      </c>
      <c r="E25" s="30">
        <f t="shared" ref="E25:F25" si="7">E26+E27+E28</f>
        <v>4</v>
      </c>
      <c r="F25" s="30">
        <f t="shared" si="7"/>
        <v>3</v>
      </c>
      <c r="G25" s="67">
        <v>19</v>
      </c>
      <c r="H25" s="67">
        <v>19</v>
      </c>
      <c r="I25" s="67">
        <v>0</v>
      </c>
      <c r="J25" s="67">
        <f t="shared" si="2"/>
        <v>45</v>
      </c>
      <c r="K25" s="63">
        <f t="shared" si="3"/>
        <v>9</v>
      </c>
      <c r="L25" s="195">
        <f t="shared" si="1"/>
        <v>-1.1999999999999993</v>
      </c>
    </row>
    <row r="26" spans="1:12" ht="25.5" customHeight="1">
      <c r="A26" s="28"/>
      <c r="B26" s="29" t="s">
        <v>158</v>
      </c>
      <c r="C26" s="28" t="s">
        <v>159</v>
      </c>
      <c r="D26" s="31">
        <v>8</v>
      </c>
      <c r="E26" s="31">
        <v>2</v>
      </c>
      <c r="F26" s="31"/>
      <c r="G26" s="67">
        <v>12</v>
      </c>
      <c r="H26" s="67">
        <v>14</v>
      </c>
      <c r="I26" s="67">
        <v>0</v>
      </c>
      <c r="J26" s="67">
        <f t="shared" si="2"/>
        <v>28</v>
      </c>
      <c r="K26" s="63">
        <f t="shared" si="3"/>
        <v>5.6</v>
      </c>
      <c r="L26" s="195">
        <f t="shared" si="1"/>
        <v>-2.4000000000000004</v>
      </c>
    </row>
    <row r="27" spans="1:12" ht="25.5" customHeight="1">
      <c r="A27" s="28"/>
      <c r="B27" s="29" t="s">
        <v>160</v>
      </c>
      <c r="C27" s="28" t="s">
        <v>159</v>
      </c>
      <c r="D27" s="30">
        <v>0.6</v>
      </c>
      <c r="E27" s="31">
        <v>2</v>
      </c>
      <c r="F27" s="31">
        <v>3</v>
      </c>
      <c r="G27" s="67">
        <v>0</v>
      </c>
      <c r="H27" s="67">
        <v>0</v>
      </c>
      <c r="I27" s="67">
        <v>0</v>
      </c>
      <c r="J27" s="67">
        <f t="shared" si="2"/>
        <v>5</v>
      </c>
      <c r="K27" s="63">
        <f t="shared" si="3"/>
        <v>1</v>
      </c>
      <c r="L27" s="195">
        <f t="shared" si="1"/>
        <v>0.4</v>
      </c>
    </row>
    <row r="28" spans="1:12" ht="25.5" customHeight="1">
      <c r="A28" s="28"/>
      <c r="B28" s="29" t="s">
        <v>168</v>
      </c>
      <c r="C28" s="28" t="s">
        <v>159</v>
      </c>
      <c r="D28" s="30">
        <v>1.6</v>
      </c>
      <c r="E28" s="31"/>
      <c r="F28" s="31"/>
      <c r="G28" s="67">
        <v>7</v>
      </c>
      <c r="H28" s="67">
        <v>5</v>
      </c>
      <c r="I28" s="67">
        <v>0</v>
      </c>
      <c r="J28" s="67">
        <f t="shared" si="2"/>
        <v>12</v>
      </c>
      <c r="K28" s="63">
        <f t="shared" si="3"/>
        <v>2.4</v>
      </c>
      <c r="L28" s="195">
        <f t="shared" si="1"/>
        <v>0.79999999999999982</v>
      </c>
    </row>
    <row r="29" spans="1:12" ht="36" customHeight="1">
      <c r="A29" s="28" t="s">
        <v>171</v>
      </c>
      <c r="B29" s="29" t="s">
        <v>1938</v>
      </c>
      <c r="C29" s="28" t="s">
        <v>159</v>
      </c>
      <c r="D29" s="30"/>
      <c r="E29" s="31"/>
      <c r="F29" s="31"/>
      <c r="G29" s="67">
        <v>0</v>
      </c>
      <c r="H29" s="67">
        <v>0</v>
      </c>
      <c r="I29" s="67">
        <v>0</v>
      </c>
      <c r="J29" s="67">
        <f t="shared" si="2"/>
        <v>0</v>
      </c>
      <c r="K29" s="63">
        <f t="shared" si="3"/>
        <v>0</v>
      </c>
      <c r="L29" s="195">
        <f t="shared" si="1"/>
        <v>0</v>
      </c>
    </row>
    <row r="30" spans="1:12" s="27" customFormat="1" ht="36" customHeight="1">
      <c r="A30" s="21">
        <v>4</v>
      </c>
      <c r="B30" s="23" t="s">
        <v>1937</v>
      </c>
      <c r="C30" s="21" t="s">
        <v>159</v>
      </c>
      <c r="D30" s="24"/>
      <c r="E30" s="24"/>
      <c r="F30" s="24"/>
      <c r="G30" s="66">
        <v>0</v>
      </c>
      <c r="H30" s="66">
        <v>0</v>
      </c>
      <c r="I30" s="66">
        <v>2</v>
      </c>
      <c r="J30" s="66">
        <f t="shared" si="2"/>
        <v>2</v>
      </c>
      <c r="K30" s="72">
        <f t="shared" si="3"/>
        <v>0.4</v>
      </c>
      <c r="L30" s="194">
        <f t="shared" si="1"/>
        <v>0.4</v>
      </c>
    </row>
    <row r="31" spans="1:12" s="27" customFormat="1" ht="51" customHeight="1">
      <c r="A31" s="21">
        <v>5</v>
      </c>
      <c r="B31" s="32" t="s">
        <v>173</v>
      </c>
      <c r="C31" s="21" t="s">
        <v>159</v>
      </c>
      <c r="D31" s="24"/>
      <c r="E31" s="24"/>
      <c r="F31" s="24"/>
      <c r="G31" s="66">
        <v>0</v>
      </c>
      <c r="H31" s="66">
        <v>0</v>
      </c>
      <c r="I31" s="66">
        <v>0</v>
      </c>
      <c r="J31" s="66">
        <f t="shared" si="2"/>
        <v>0</v>
      </c>
      <c r="K31" s="72">
        <f t="shared" si="3"/>
        <v>0</v>
      </c>
      <c r="L31" s="194">
        <f t="shared" si="1"/>
        <v>0</v>
      </c>
    </row>
    <row r="32" spans="1:12" s="27" customFormat="1" ht="46.5" customHeight="1">
      <c r="A32" s="21">
        <v>6</v>
      </c>
      <c r="B32" s="23" t="s">
        <v>174</v>
      </c>
      <c r="C32" s="21" t="s">
        <v>159</v>
      </c>
      <c r="D32" s="24">
        <v>107.8</v>
      </c>
      <c r="E32" s="25">
        <v>68</v>
      </c>
      <c r="F32" s="25">
        <v>75</v>
      </c>
      <c r="G32" s="66">
        <v>48</v>
      </c>
      <c r="H32" s="66">
        <v>38</v>
      </c>
      <c r="I32" s="66">
        <v>18</v>
      </c>
      <c r="J32" s="66">
        <f t="shared" si="2"/>
        <v>247</v>
      </c>
      <c r="K32" s="72">
        <f t="shared" si="3"/>
        <v>49.4</v>
      </c>
      <c r="L32" s="194">
        <f t="shared" si="1"/>
        <v>-58.4</v>
      </c>
    </row>
    <row r="33" spans="1:12" s="27" customFormat="1" ht="41.25" customHeight="1">
      <c r="A33" s="21">
        <v>7</v>
      </c>
      <c r="B33" s="23" t="s">
        <v>175</v>
      </c>
      <c r="C33" s="21" t="s">
        <v>159</v>
      </c>
      <c r="D33" s="24">
        <v>40.4</v>
      </c>
      <c r="E33" s="25">
        <v>30</v>
      </c>
      <c r="F33" s="25">
        <v>34</v>
      </c>
      <c r="G33" s="66">
        <v>18</v>
      </c>
      <c r="H33" s="66">
        <v>24</v>
      </c>
      <c r="I33" s="66">
        <v>22</v>
      </c>
      <c r="J33" s="66">
        <f t="shared" si="2"/>
        <v>128</v>
      </c>
      <c r="K33" s="72">
        <f t="shared" si="3"/>
        <v>25.6</v>
      </c>
      <c r="L33" s="194">
        <f t="shared" si="1"/>
        <v>-14.799999999999997</v>
      </c>
    </row>
    <row r="34" spans="1:12" s="27" customFormat="1" ht="24.75" customHeight="1">
      <c r="A34" s="21">
        <v>8</v>
      </c>
      <c r="B34" s="23" t="s">
        <v>176</v>
      </c>
      <c r="C34" s="21" t="s">
        <v>159</v>
      </c>
      <c r="D34" s="24">
        <v>33.200000000000003</v>
      </c>
      <c r="E34" s="25">
        <v>31</v>
      </c>
      <c r="F34" s="25">
        <v>14</v>
      </c>
      <c r="G34" s="66">
        <v>11</v>
      </c>
      <c r="H34" s="66">
        <v>30</v>
      </c>
      <c r="I34" s="66">
        <v>8</v>
      </c>
      <c r="J34" s="66">
        <f t="shared" si="2"/>
        <v>94</v>
      </c>
      <c r="K34" s="72">
        <f t="shared" si="3"/>
        <v>18.8</v>
      </c>
      <c r="L34" s="194">
        <f t="shared" si="1"/>
        <v>-14.400000000000002</v>
      </c>
    </row>
    <row r="35" spans="1:12" s="27" customFormat="1" ht="22.5" customHeight="1">
      <c r="A35" s="21" t="s">
        <v>3</v>
      </c>
      <c r="B35" s="23" t="s">
        <v>177</v>
      </c>
      <c r="C35" s="21" t="s">
        <v>159</v>
      </c>
      <c r="D35" s="24">
        <v>271.2</v>
      </c>
      <c r="E35" s="25">
        <v>211</v>
      </c>
      <c r="F35" s="25">
        <v>293</v>
      </c>
      <c r="G35" s="66">
        <v>198</v>
      </c>
      <c r="H35" s="66">
        <v>226</v>
      </c>
      <c r="I35" s="66">
        <v>94</v>
      </c>
      <c r="J35" s="66">
        <f t="shared" si="2"/>
        <v>1022</v>
      </c>
      <c r="K35" s="72">
        <f t="shared" si="3"/>
        <v>204.4</v>
      </c>
      <c r="L35" s="194">
        <f t="shared" si="1"/>
        <v>-66.799999999999983</v>
      </c>
    </row>
    <row r="36" spans="1:12" ht="24.75" customHeight="1">
      <c r="A36" s="28">
        <v>1</v>
      </c>
      <c r="B36" s="29" t="s">
        <v>178</v>
      </c>
      <c r="C36" s="28" t="s">
        <v>159</v>
      </c>
      <c r="D36" s="30">
        <v>5.6</v>
      </c>
      <c r="E36" s="31"/>
      <c r="F36" s="31">
        <v>10</v>
      </c>
      <c r="G36" s="67">
        <v>13</v>
      </c>
      <c r="H36" s="67">
        <v>5</v>
      </c>
      <c r="I36" s="67">
        <v>0</v>
      </c>
      <c r="J36" s="67">
        <f t="shared" si="2"/>
        <v>28</v>
      </c>
      <c r="K36" s="63">
        <f t="shared" si="3"/>
        <v>5.6</v>
      </c>
      <c r="L36" s="195">
        <f t="shared" ref="L36:L65" si="8">K36-D36</f>
        <v>0</v>
      </c>
    </row>
    <row r="37" spans="1:12" ht="24.75" customHeight="1">
      <c r="A37" s="28"/>
      <c r="B37" s="29" t="s">
        <v>179</v>
      </c>
      <c r="C37" s="28" t="s">
        <v>180</v>
      </c>
      <c r="D37" s="30">
        <v>3.6</v>
      </c>
      <c r="E37" s="31"/>
      <c r="F37" s="31">
        <v>12</v>
      </c>
      <c r="G37" s="67">
        <v>23</v>
      </c>
      <c r="H37" s="67">
        <v>8</v>
      </c>
      <c r="I37" s="67">
        <v>0</v>
      </c>
      <c r="J37" s="67">
        <f t="shared" si="2"/>
        <v>43</v>
      </c>
      <c r="K37" s="63">
        <f t="shared" si="3"/>
        <v>8.6</v>
      </c>
      <c r="L37" s="195">
        <f t="shared" si="8"/>
        <v>5</v>
      </c>
    </row>
    <row r="38" spans="1:12" ht="21.75" customHeight="1">
      <c r="A38" s="28">
        <v>2</v>
      </c>
      <c r="B38" s="29" t="s">
        <v>181</v>
      </c>
      <c r="C38" s="28" t="s">
        <v>159</v>
      </c>
      <c r="D38" s="30">
        <v>251.2</v>
      </c>
      <c r="E38" s="31">
        <v>210</v>
      </c>
      <c r="F38" s="31">
        <v>253</v>
      </c>
      <c r="G38" s="67">
        <v>185</v>
      </c>
      <c r="H38" s="67">
        <v>221</v>
      </c>
      <c r="I38" s="67">
        <v>94</v>
      </c>
      <c r="J38" s="67">
        <f t="shared" si="2"/>
        <v>963</v>
      </c>
      <c r="K38" s="63">
        <f t="shared" si="3"/>
        <v>192.6</v>
      </c>
      <c r="L38" s="195">
        <f t="shared" si="8"/>
        <v>-58.599999999999994</v>
      </c>
    </row>
    <row r="39" spans="1:12" s="27" customFormat="1" ht="36" customHeight="1">
      <c r="A39" s="21" t="s">
        <v>4</v>
      </c>
      <c r="B39" s="23" t="s">
        <v>182</v>
      </c>
      <c r="C39" s="21" t="s">
        <v>159</v>
      </c>
      <c r="D39" s="24"/>
      <c r="E39" s="24"/>
      <c r="F39" s="24"/>
      <c r="G39" s="66">
        <v>0</v>
      </c>
      <c r="H39" s="66">
        <v>0</v>
      </c>
      <c r="I39" s="66">
        <v>0</v>
      </c>
      <c r="J39" s="66">
        <f t="shared" si="2"/>
        <v>0</v>
      </c>
      <c r="K39" s="72">
        <f t="shared" si="3"/>
        <v>0</v>
      </c>
      <c r="L39" s="194">
        <f t="shared" si="8"/>
        <v>0</v>
      </c>
    </row>
    <row r="40" spans="1:12" s="27" customFormat="1" ht="27" customHeight="1">
      <c r="A40" s="21" t="s">
        <v>23</v>
      </c>
      <c r="B40" s="23" t="s">
        <v>183</v>
      </c>
      <c r="C40" s="21" t="s">
        <v>185</v>
      </c>
      <c r="D40" s="24">
        <f>D41+D55</f>
        <v>23.78078</v>
      </c>
      <c r="E40" s="25">
        <v>14.0212</v>
      </c>
      <c r="F40" s="24">
        <v>12.1912</v>
      </c>
      <c r="G40" s="66">
        <v>54.276600000000002</v>
      </c>
      <c r="H40" s="66">
        <v>55.544200000000004</v>
      </c>
      <c r="I40" s="66">
        <v>2.3689999999999998</v>
      </c>
      <c r="J40" s="66">
        <f t="shared" si="2"/>
        <v>138.40220000000002</v>
      </c>
      <c r="K40" s="72">
        <f t="shared" si="3"/>
        <v>27.680440000000004</v>
      </c>
      <c r="L40" s="194">
        <f t="shared" si="8"/>
        <v>3.8996600000000043</v>
      </c>
    </row>
    <row r="41" spans="1:12" s="27" customFormat="1" ht="27" customHeight="1">
      <c r="A41" s="21">
        <v>1</v>
      </c>
      <c r="B41" s="23" t="s">
        <v>184</v>
      </c>
      <c r="C41" s="21" t="s">
        <v>185</v>
      </c>
      <c r="D41" s="24">
        <f>D42+D46+D50+D54</f>
        <v>16.432120000000001</v>
      </c>
      <c r="E41" s="24">
        <f t="shared" ref="E41:I41" si="9">E42+E46+E50+E54</f>
        <v>12.053800000000001</v>
      </c>
      <c r="F41" s="24">
        <f t="shared" si="9"/>
        <v>2.0671999999999997</v>
      </c>
      <c r="G41" s="16">
        <v>51.875</v>
      </c>
      <c r="H41" s="16">
        <v>70.166499999999999</v>
      </c>
      <c r="I41" s="66">
        <f t="shared" si="9"/>
        <v>2.0379999999999998</v>
      </c>
      <c r="J41" s="66">
        <f t="shared" si="2"/>
        <v>138.20050000000001</v>
      </c>
      <c r="K41" s="72">
        <f t="shared" si="3"/>
        <v>27.6401</v>
      </c>
      <c r="L41" s="194">
        <f t="shared" si="8"/>
        <v>11.207979999999999</v>
      </c>
    </row>
    <row r="42" spans="1:12" ht="27" customHeight="1">
      <c r="A42" s="28" t="s">
        <v>156</v>
      </c>
      <c r="B42" s="29" t="s">
        <v>167</v>
      </c>
      <c r="C42" s="28" t="s">
        <v>185</v>
      </c>
      <c r="D42" s="30"/>
      <c r="E42" s="30"/>
      <c r="F42" s="30"/>
      <c r="G42" s="192"/>
      <c r="H42" s="192"/>
      <c r="I42" s="67"/>
      <c r="J42" s="67">
        <f t="shared" si="2"/>
        <v>0</v>
      </c>
      <c r="K42" s="63">
        <f t="shared" si="3"/>
        <v>0</v>
      </c>
      <c r="L42" s="195">
        <f t="shared" si="8"/>
        <v>0</v>
      </c>
    </row>
    <row r="43" spans="1:12" ht="27" customHeight="1">
      <c r="A43" s="28"/>
      <c r="B43" s="29" t="s">
        <v>158</v>
      </c>
      <c r="C43" s="28" t="s">
        <v>185</v>
      </c>
      <c r="D43" s="30"/>
      <c r="E43" s="30"/>
      <c r="F43" s="30"/>
      <c r="G43" s="192"/>
      <c r="H43" s="192"/>
      <c r="I43" s="67"/>
      <c r="J43" s="67">
        <f t="shared" si="2"/>
        <v>0</v>
      </c>
      <c r="K43" s="63">
        <f t="shared" si="3"/>
        <v>0</v>
      </c>
      <c r="L43" s="195">
        <f t="shared" si="8"/>
        <v>0</v>
      </c>
    </row>
    <row r="44" spans="1:12" ht="27" customHeight="1">
      <c r="A44" s="28"/>
      <c r="B44" s="29" t="s">
        <v>160</v>
      </c>
      <c r="C44" s="28" t="s">
        <v>185</v>
      </c>
      <c r="D44" s="30"/>
      <c r="E44" s="30"/>
      <c r="F44" s="30"/>
      <c r="G44" s="192"/>
      <c r="H44" s="192"/>
      <c r="I44" s="67"/>
      <c r="J44" s="67">
        <f t="shared" si="2"/>
        <v>0</v>
      </c>
      <c r="K44" s="63">
        <f t="shared" si="3"/>
        <v>0</v>
      </c>
      <c r="L44" s="195">
        <f t="shared" si="8"/>
        <v>0</v>
      </c>
    </row>
    <row r="45" spans="1:12" ht="27" customHeight="1">
      <c r="A45" s="28"/>
      <c r="B45" s="29" t="s">
        <v>168</v>
      </c>
      <c r="C45" s="28" t="s">
        <v>185</v>
      </c>
      <c r="D45" s="30"/>
      <c r="E45" s="30"/>
      <c r="F45" s="30"/>
      <c r="G45" s="192"/>
      <c r="H45" s="192"/>
      <c r="I45" s="67"/>
      <c r="J45" s="67">
        <f t="shared" si="2"/>
        <v>0</v>
      </c>
      <c r="K45" s="63">
        <f t="shared" si="3"/>
        <v>0</v>
      </c>
      <c r="L45" s="195">
        <f t="shared" si="8"/>
        <v>0</v>
      </c>
    </row>
    <row r="46" spans="1:12" ht="27" customHeight="1">
      <c r="A46" s="28" t="s">
        <v>161</v>
      </c>
      <c r="B46" s="29" t="s">
        <v>169</v>
      </c>
      <c r="C46" s="28" t="s">
        <v>185</v>
      </c>
      <c r="D46" s="30">
        <f>D47+D48+D49</f>
        <v>2.6339999999999999</v>
      </c>
      <c r="E46" s="30">
        <f t="shared" ref="E46:I46" si="10">E47+E48+E49</f>
        <v>0.8</v>
      </c>
      <c r="F46" s="30">
        <f t="shared" si="10"/>
        <v>0</v>
      </c>
      <c r="G46" s="192">
        <v>6.2612000000000005</v>
      </c>
      <c r="H46" s="192">
        <v>49.17</v>
      </c>
      <c r="I46" s="67">
        <f t="shared" si="10"/>
        <v>2.0379999999999998</v>
      </c>
      <c r="J46" s="67">
        <f t="shared" si="2"/>
        <v>58.269199999999998</v>
      </c>
      <c r="K46" s="63">
        <f t="shared" si="3"/>
        <v>11.653839999999999</v>
      </c>
      <c r="L46" s="195">
        <f t="shared" si="8"/>
        <v>9.0198399999999985</v>
      </c>
    </row>
    <row r="47" spans="1:12" ht="27" customHeight="1">
      <c r="A47" s="28"/>
      <c r="B47" s="29" t="s">
        <v>158</v>
      </c>
      <c r="C47" s="28" t="s">
        <v>185</v>
      </c>
      <c r="D47" s="30">
        <v>2.6339999999999999</v>
      </c>
      <c r="E47" s="30">
        <v>0.8</v>
      </c>
      <c r="F47" s="30"/>
      <c r="G47" s="192">
        <v>6.2612000000000005</v>
      </c>
      <c r="H47" s="192">
        <v>49.17</v>
      </c>
      <c r="I47" s="67">
        <v>2.0379999999999998</v>
      </c>
      <c r="J47" s="67">
        <f t="shared" si="2"/>
        <v>58.269199999999998</v>
      </c>
      <c r="K47" s="63">
        <f t="shared" si="3"/>
        <v>11.653839999999999</v>
      </c>
      <c r="L47" s="195">
        <f t="shared" si="8"/>
        <v>9.0198399999999985</v>
      </c>
    </row>
    <row r="48" spans="1:12" ht="27" customHeight="1">
      <c r="A48" s="28"/>
      <c r="B48" s="29" t="s">
        <v>160</v>
      </c>
      <c r="C48" s="28" t="s">
        <v>185</v>
      </c>
      <c r="D48" s="30"/>
      <c r="E48" s="30"/>
      <c r="F48" s="30"/>
      <c r="G48" s="192"/>
      <c r="H48" s="192"/>
      <c r="I48" s="67">
        <v>0</v>
      </c>
      <c r="J48" s="67">
        <f t="shared" si="2"/>
        <v>0</v>
      </c>
      <c r="K48" s="63">
        <f t="shared" si="3"/>
        <v>0</v>
      </c>
      <c r="L48" s="195">
        <f t="shared" si="8"/>
        <v>0</v>
      </c>
    </row>
    <row r="49" spans="1:12" ht="27" customHeight="1">
      <c r="A49" s="28"/>
      <c r="B49" s="29" t="s">
        <v>168</v>
      </c>
      <c r="C49" s="28" t="s">
        <v>185</v>
      </c>
      <c r="D49" s="30"/>
      <c r="E49" s="30"/>
      <c r="F49" s="30"/>
      <c r="G49" s="192"/>
      <c r="H49" s="192"/>
      <c r="I49" s="67"/>
      <c r="J49" s="67">
        <f t="shared" si="2"/>
        <v>0</v>
      </c>
      <c r="K49" s="63">
        <f t="shared" si="3"/>
        <v>0</v>
      </c>
      <c r="L49" s="195">
        <f t="shared" si="8"/>
        <v>0</v>
      </c>
    </row>
    <row r="50" spans="1:12" ht="27" customHeight="1">
      <c r="A50" s="28" t="s">
        <v>163</v>
      </c>
      <c r="B50" s="29" t="s">
        <v>170</v>
      </c>
      <c r="C50" s="28" t="s">
        <v>185</v>
      </c>
      <c r="D50" s="30">
        <v>13.798120000000001</v>
      </c>
      <c r="E50" s="30">
        <f>SUM(E51:E53)</f>
        <v>11.2538</v>
      </c>
      <c r="F50" s="30">
        <f t="shared" ref="F50" si="11">SUM(F51:F53)</f>
        <v>2.0671999999999997</v>
      </c>
      <c r="G50" s="192">
        <v>45.613799999999998</v>
      </c>
      <c r="H50" s="192">
        <v>20.996500000000001</v>
      </c>
      <c r="I50" s="67"/>
      <c r="J50" s="67">
        <f t="shared" si="2"/>
        <v>79.931299999999993</v>
      </c>
      <c r="K50" s="63">
        <f t="shared" si="3"/>
        <v>15.986259999999998</v>
      </c>
      <c r="L50" s="195">
        <f t="shared" si="8"/>
        <v>2.1881399999999971</v>
      </c>
    </row>
    <row r="51" spans="1:12" ht="27" customHeight="1">
      <c r="A51" s="28"/>
      <c r="B51" s="29" t="s">
        <v>158</v>
      </c>
      <c r="C51" s="28" t="s">
        <v>185</v>
      </c>
      <c r="D51" s="30"/>
      <c r="E51" s="30">
        <v>0.48380000000000001</v>
      </c>
      <c r="F51" s="30"/>
      <c r="G51" s="192">
        <v>27.849600000000002</v>
      </c>
      <c r="H51" s="192">
        <v>19.181700000000003</v>
      </c>
      <c r="I51" s="67"/>
      <c r="J51" s="67">
        <f t="shared" si="2"/>
        <v>47.515100000000004</v>
      </c>
      <c r="K51" s="63">
        <f t="shared" si="3"/>
        <v>9.5030200000000011</v>
      </c>
      <c r="L51" s="195">
        <f t="shared" si="8"/>
        <v>9.5030200000000011</v>
      </c>
    </row>
    <row r="52" spans="1:12" ht="22.5" customHeight="1">
      <c r="A52" s="28"/>
      <c r="B52" s="29" t="s">
        <v>160</v>
      </c>
      <c r="C52" s="28" t="s">
        <v>185</v>
      </c>
      <c r="D52" s="30">
        <v>4.3479999999999999</v>
      </c>
      <c r="E52" s="30">
        <v>0</v>
      </c>
      <c r="F52" s="30">
        <v>0.2097</v>
      </c>
      <c r="G52" s="192">
        <v>0.84</v>
      </c>
      <c r="H52" s="192">
        <v>0</v>
      </c>
      <c r="I52" s="67"/>
      <c r="J52" s="67">
        <f t="shared" si="2"/>
        <v>1.0497000000000001</v>
      </c>
      <c r="K52" s="63">
        <f t="shared" si="3"/>
        <v>0.20994000000000002</v>
      </c>
      <c r="L52" s="195">
        <f t="shared" si="8"/>
        <v>-4.1380599999999994</v>
      </c>
    </row>
    <row r="53" spans="1:12" ht="27" customHeight="1">
      <c r="A53" s="28"/>
      <c r="B53" s="29" t="s">
        <v>168</v>
      </c>
      <c r="C53" s="28" t="s">
        <v>185</v>
      </c>
      <c r="D53" s="30">
        <v>9.4719999999999995</v>
      </c>
      <c r="E53" s="30">
        <v>10.77</v>
      </c>
      <c r="F53" s="30">
        <v>1.8574999999999999</v>
      </c>
      <c r="G53" s="192">
        <v>16.924199999999999</v>
      </c>
      <c r="H53" s="192">
        <v>1.8148</v>
      </c>
      <c r="I53" s="67"/>
      <c r="J53" s="67">
        <f t="shared" si="2"/>
        <v>31.366499999999995</v>
      </c>
      <c r="K53" s="63">
        <f t="shared" si="3"/>
        <v>6.273299999999999</v>
      </c>
      <c r="L53" s="195">
        <f t="shared" si="8"/>
        <v>-3.1987000000000005</v>
      </c>
    </row>
    <row r="54" spans="1:12" ht="22.5" customHeight="1">
      <c r="A54" s="28" t="s">
        <v>186</v>
      </c>
      <c r="B54" s="29" t="s">
        <v>172</v>
      </c>
      <c r="C54" s="28" t="s">
        <v>185</v>
      </c>
      <c r="D54" s="30"/>
      <c r="E54" s="30"/>
      <c r="F54" s="30"/>
      <c r="G54" s="192"/>
      <c r="H54" s="192"/>
      <c r="I54" s="67"/>
      <c r="J54" s="67">
        <f t="shared" si="2"/>
        <v>0</v>
      </c>
      <c r="K54" s="63">
        <f>J54/5</f>
        <v>0</v>
      </c>
      <c r="L54" s="195">
        <f t="shared" si="8"/>
        <v>0</v>
      </c>
    </row>
    <row r="55" spans="1:12" s="27" customFormat="1" ht="27" customHeight="1">
      <c r="A55" s="21">
        <v>2</v>
      </c>
      <c r="B55" s="23" t="s">
        <v>187</v>
      </c>
      <c r="C55" s="21" t="s">
        <v>185</v>
      </c>
      <c r="D55" s="24">
        <v>7.3486599999999997</v>
      </c>
      <c r="E55" s="24">
        <v>2.0129000000000001</v>
      </c>
      <c r="F55" s="24">
        <v>10.124000000000001</v>
      </c>
      <c r="G55" s="66">
        <v>27.9407</v>
      </c>
      <c r="H55" s="66">
        <v>29.337700000000005</v>
      </c>
      <c r="I55" s="66">
        <v>12.680499999999999</v>
      </c>
      <c r="J55" s="66">
        <f t="shared" si="2"/>
        <v>82.095799999999997</v>
      </c>
      <c r="K55" s="72">
        <f t="shared" si="3"/>
        <v>16.419159999999998</v>
      </c>
      <c r="L55" s="194">
        <f t="shared" si="8"/>
        <v>9.0704999999999991</v>
      </c>
    </row>
    <row r="56" spans="1:12" ht="24.75" customHeight="1">
      <c r="A56" s="28" t="s">
        <v>188</v>
      </c>
      <c r="B56" s="29" t="s">
        <v>189</v>
      </c>
      <c r="C56" s="28" t="s">
        <v>185</v>
      </c>
      <c r="D56" s="30">
        <v>0.28999999999999998</v>
      </c>
      <c r="E56" s="30"/>
      <c r="F56" s="30">
        <v>0.37</v>
      </c>
      <c r="G56" s="67">
        <v>0</v>
      </c>
      <c r="H56" s="67">
        <v>0</v>
      </c>
      <c r="I56" s="67">
        <v>0</v>
      </c>
      <c r="J56" s="67">
        <f t="shared" si="2"/>
        <v>0.37</v>
      </c>
      <c r="K56" s="63">
        <f t="shared" si="3"/>
        <v>7.3999999999999996E-2</v>
      </c>
      <c r="L56" s="195">
        <f t="shared" si="8"/>
        <v>-0.21599999999999997</v>
      </c>
    </row>
    <row r="57" spans="1:12" ht="21.75" customHeight="1">
      <c r="A57" s="28"/>
      <c r="B57" s="29" t="s">
        <v>158</v>
      </c>
      <c r="C57" s="28" t="s">
        <v>185</v>
      </c>
      <c r="D57" s="30">
        <v>0.28999999999999998</v>
      </c>
      <c r="E57" s="30"/>
      <c r="F57" s="30">
        <v>0.37</v>
      </c>
      <c r="G57" s="67">
        <v>0</v>
      </c>
      <c r="H57" s="67">
        <v>0</v>
      </c>
      <c r="I57" s="67">
        <v>0</v>
      </c>
      <c r="J57" s="67">
        <f t="shared" si="2"/>
        <v>0.37</v>
      </c>
      <c r="K57" s="63">
        <f t="shared" si="3"/>
        <v>7.3999999999999996E-2</v>
      </c>
      <c r="L57" s="195">
        <f t="shared" si="8"/>
        <v>-0.21599999999999997</v>
      </c>
    </row>
    <row r="58" spans="1:12" ht="20.25" customHeight="1">
      <c r="A58" s="28"/>
      <c r="B58" s="29" t="s">
        <v>160</v>
      </c>
      <c r="C58" s="28" t="s">
        <v>185</v>
      </c>
      <c r="D58" s="30"/>
      <c r="E58" s="30"/>
      <c r="F58" s="30"/>
      <c r="G58" s="67">
        <v>0</v>
      </c>
      <c r="H58" s="67">
        <v>0</v>
      </c>
      <c r="I58" s="67">
        <v>0</v>
      </c>
      <c r="J58" s="67">
        <f t="shared" si="2"/>
        <v>0</v>
      </c>
      <c r="K58" s="63">
        <f t="shared" si="3"/>
        <v>0</v>
      </c>
      <c r="L58" s="195">
        <f t="shared" si="8"/>
        <v>0</v>
      </c>
    </row>
    <row r="59" spans="1:12" ht="24.75" customHeight="1">
      <c r="A59" s="28" t="s">
        <v>190</v>
      </c>
      <c r="B59" s="29" t="s">
        <v>162</v>
      </c>
      <c r="C59" s="28" t="s">
        <v>185</v>
      </c>
      <c r="D59" s="30">
        <v>3.7942</v>
      </c>
      <c r="E59" s="30">
        <v>0.753</v>
      </c>
      <c r="F59" s="31">
        <v>5.9881000000000002</v>
      </c>
      <c r="G59" s="67">
        <v>19.776600000000002</v>
      </c>
      <c r="H59" s="67">
        <v>1.3095000000000001</v>
      </c>
      <c r="I59" s="67">
        <v>2.3809</v>
      </c>
      <c r="J59" s="67">
        <f t="shared" si="2"/>
        <v>30.208100000000002</v>
      </c>
      <c r="K59" s="63">
        <f t="shared" si="3"/>
        <v>6.04162</v>
      </c>
      <c r="L59" s="195">
        <f t="shared" si="8"/>
        <v>2.24742</v>
      </c>
    </row>
    <row r="60" spans="1:12" ht="24.75" customHeight="1">
      <c r="A60" s="28"/>
      <c r="B60" s="29" t="s">
        <v>158</v>
      </c>
      <c r="C60" s="28" t="s">
        <v>185</v>
      </c>
      <c r="D60" s="30">
        <v>3.7942</v>
      </c>
      <c r="E60" s="30">
        <v>0.753</v>
      </c>
      <c r="F60" s="31">
        <v>5.9881000000000002</v>
      </c>
      <c r="G60" s="67">
        <v>19.776600000000002</v>
      </c>
      <c r="H60" s="67">
        <v>1.3095000000000001</v>
      </c>
      <c r="I60" s="67">
        <v>2.3809</v>
      </c>
      <c r="J60" s="67">
        <f t="shared" si="2"/>
        <v>30.208100000000002</v>
      </c>
      <c r="K60" s="63">
        <f t="shared" si="3"/>
        <v>6.04162</v>
      </c>
      <c r="L60" s="195">
        <f t="shared" si="8"/>
        <v>2.24742</v>
      </c>
    </row>
    <row r="61" spans="1:12" ht="24.75" customHeight="1">
      <c r="A61" s="28"/>
      <c r="B61" s="29" t="s">
        <v>160</v>
      </c>
      <c r="C61" s="28" t="s">
        <v>185</v>
      </c>
      <c r="D61" s="30"/>
      <c r="E61" s="30"/>
      <c r="F61" s="30"/>
      <c r="G61" s="67">
        <v>0</v>
      </c>
      <c r="H61" s="67">
        <v>0</v>
      </c>
      <c r="I61" s="67">
        <v>0</v>
      </c>
      <c r="J61" s="67">
        <f t="shared" si="2"/>
        <v>0</v>
      </c>
      <c r="K61" s="63">
        <f t="shared" si="3"/>
        <v>0</v>
      </c>
      <c r="L61" s="195">
        <f t="shared" si="8"/>
        <v>0</v>
      </c>
    </row>
    <row r="62" spans="1:12" ht="24.75" customHeight="1">
      <c r="A62" s="28" t="s">
        <v>191</v>
      </c>
      <c r="B62" s="29" t="s">
        <v>164</v>
      </c>
      <c r="C62" s="28" t="s">
        <v>185</v>
      </c>
      <c r="D62" s="30">
        <v>3.2646000000000002</v>
      </c>
      <c r="E62" s="30">
        <v>1.2599</v>
      </c>
      <c r="F62" s="30">
        <v>3.903</v>
      </c>
      <c r="G62" s="67">
        <v>8.1640999999999995</v>
      </c>
      <c r="H62" s="67">
        <v>28.028199999999998</v>
      </c>
      <c r="I62" s="67">
        <v>10.2996</v>
      </c>
      <c r="J62" s="67">
        <f t="shared" si="2"/>
        <v>51.654799999999994</v>
      </c>
      <c r="K62" s="63">
        <f t="shared" si="3"/>
        <v>10.330959999999999</v>
      </c>
      <c r="L62" s="195">
        <f t="shared" si="8"/>
        <v>7.0663599999999995</v>
      </c>
    </row>
    <row r="63" spans="1:12" ht="24.75" customHeight="1">
      <c r="A63" s="28"/>
      <c r="B63" s="29" t="s">
        <v>158</v>
      </c>
      <c r="C63" s="28" t="s">
        <v>185</v>
      </c>
      <c r="D63" s="30">
        <v>3.0585999999999998</v>
      </c>
      <c r="E63" s="30">
        <v>1.1198999999999999</v>
      </c>
      <c r="F63" s="30">
        <v>3.903</v>
      </c>
      <c r="G63" s="67">
        <v>8.1640999999999995</v>
      </c>
      <c r="H63" s="67">
        <v>27.8902</v>
      </c>
      <c r="I63" s="67">
        <v>10.2996</v>
      </c>
      <c r="J63" s="67">
        <f t="shared" si="2"/>
        <v>51.376799999999996</v>
      </c>
      <c r="K63" s="63">
        <f>J63/5</f>
        <v>10.275359999999999</v>
      </c>
      <c r="L63" s="195">
        <f t="shared" si="8"/>
        <v>7.216759999999999</v>
      </c>
    </row>
    <row r="64" spans="1:12" ht="24.75" customHeight="1">
      <c r="A64" s="28"/>
      <c r="B64" s="29" t="s">
        <v>160</v>
      </c>
      <c r="C64" s="28" t="s">
        <v>185</v>
      </c>
      <c r="D64" s="30">
        <v>0.08</v>
      </c>
      <c r="E64" s="30">
        <v>0.14000000000000001</v>
      </c>
      <c r="F64" s="30"/>
      <c r="G64" s="67">
        <v>0</v>
      </c>
      <c r="H64" s="67">
        <v>0.13800000000000001</v>
      </c>
      <c r="I64" s="67">
        <v>0</v>
      </c>
      <c r="J64" s="67">
        <f t="shared" si="2"/>
        <v>0.27800000000000002</v>
      </c>
      <c r="K64" s="63">
        <f t="shared" si="3"/>
        <v>5.5600000000000004E-2</v>
      </c>
      <c r="L64" s="195">
        <f t="shared" si="8"/>
        <v>-2.4399999999999998E-2</v>
      </c>
    </row>
    <row r="65" spans="1:15" s="27" customFormat="1" ht="27" customHeight="1">
      <c r="A65" s="21" t="s">
        <v>25</v>
      </c>
      <c r="B65" s="23" t="s">
        <v>192</v>
      </c>
      <c r="C65" s="21" t="s">
        <v>193</v>
      </c>
      <c r="D65" s="24">
        <v>2245.4899999999998</v>
      </c>
      <c r="E65" s="33">
        <v>2269.27</v>
      </c>
      <c r="F65" s="24">
        <v>3728.68</v>
      </c>
      <c r="G65" s="66">
        <v>2597.8999999999996</v>
      </c>
      <c r="H65" s="66">
        <v>2224.2727</v>
      </c>
      <c r="I65" s="66">
        <v>1800.1088</v>
      </c>
      <c r="J65" s="66">
        <f t="shared" si="2"/>
        <v>12620.231499999998</v>
      </c>
      <c r="K65" s="72">
        <f t="shared" si="3"/>
        <v>2524.0462999999995</v>
      </c>
      <c r="L65" s="194">
        <f t="shared" si="8"/>
        <v>278.55629999999974</v>
      </c>
      <c r="O65" s="34"/>
    </row>
    <row r="66" spans="1:15" s="27" customFormat="1" ht="27" customHeight="1">
      <c r="A66" s="21" t="s">
        <v>27</v>
      </c>
      <c r="B66" s="23" t="s">
        <v>194</v>
      </c>
      <c r="C66" s="21"/>
      <c r="D66" s="25"/>
      <c r="E66" s="24"/>
      <c r="F66" s="25"/>
      <c r="G66" s="66"/>
      <c r="H66" s="66"/>
      <c r="I66" s="66"/>
      <c r="J66" s="66">
        <f t="shared" si="2"/>
        <v>0</v>
      </c>
      <c r="K66" s="72">
        <f>J66/5</f>
        <v>0</v>
      </c>
      <c r="L66" s="194"/>
    </row>
    <row r="67" spans="1:15" s="27" customFormat="1" ht="27" customHeight="1">
      <c r="A67" s="21">
        <v>1</v>
      </c>
      <c r="B67" s="23" t="s">
        <v>195</v>
      </c>
      <c r="C67" s="21" t="s">
        <v>1173</v>
      </c>
      <c r="D67" s="24">
        <v>69.685000000000002</v>
      </c>
      <c r="E67" s="24">
        <v>226.10599999999999</v>
      </c>
      <c r="F67" s="24">
        <v>72.91</v>
      </c>
      <c r="G67" s="66">
        <v>14.790000000000001</v>
      </c>
      <c r="H67" s="66">
        <v>35.428999999999995</v>
      </c>
      <c r="I67" s="66">
        <v>40.664000000000001</v>
      </c>
      <c r="J67" s="66">
        <f t="shared" si="2"/>
        <v>389.89899999999994</v>
      </c>
      <c r="K67" s="72">
        <f t="shared" si="3"/>
        <v>77.979799999999983</v>
      </c>
      <c r="L67" s="194">
        <f>K67-D67</f>
        <v>8.2947999999999809</v>
      </c>
    </row>
    <row r="68" spans="1:15" ht="27" customHeight="1">
      <c r="A68" s="28"/>
      <c r="B68" s="29" t="s">
        <v>197</v>
      </c>
      <c r="C68" s="28" t="s">
        <v>196</v>
      </c>
      <c r="D68" s="30">
        <v>19.746000000000002</v>
      </c>
      <c r="E68" s="30">
        <v>204.477</v>
      </c>
      <c r="F68" s="30">
        <v>44.664999999999999</v>
      </c>
      <c r="G68" s="67">
        <v>1.3620000000000001</v>
      </c>
      <c r="H68" s="67">
        <v>0.48</v>
      </c>
      <c r="I68" s="67">
        <v>0</v>
      </c>
      <c r="J68" s="67">
        <f t="shared" si="2"/>
        <v>250.98399999999998</v>
      </c>
      <c r="K68" s="63">
        <f t="shared" si="3"/>
        <v>50.196799999999996</v>
      </c>
      <c r="L68" s="195">
        <f t="shared" ref="L68:L75" si="12">K68-D68</f>
        <v>30.450799999999994</v>
      </c>
    </row>
    <row r="69" spans="1:15" s="27" customFormat="1" ht="27" customHeight="1">
      <c r="A69" s="21">
        <v>2</v>
      </c>
      <c r="B69" s="23" t="s">
        <v>198</v>
      </c>
      <c r="C69" s="21" t="s">
        <v>1173</v>
      </c>
      <c r="D69" s="24">
        <v>71.330200000000005</v>
      </c>
      <c r="E69" s="24">
        <v>52.494999999999997</v>
      </c>
      <c r="F69" s="24">
        <v>81.188999999999993</v>
      </c>
      <c r="G69" s="66">
        <v>7.1029999999999998</v>
      </c>
      <c r="H69" s="66">
        <v>5.5780000000000003</v>
      </c>
      <c r="I69" s="66">
        <v>6.1029999999999998</v>
      </c>
      <c r="J69" s="66">
        <f t="shared" ref="J69:J75" si="13">SUM(E69:I69)</f>
        <v>152.46800000000002</v>
      </c>
      <c r="K69" s="72">
        <f t="shared" ref="K69" si="14">J69/5</f>
        <v>30.493600000000004</v>
      </c>
      <c r="L69" s="194">
        <f t="shared" si="12"/>
        <v>-40.836600000000004</v>
      </c>
    </row>
    <row r="70" spans="1:15" ht="27" customHeight="1">
      <c r="A70" s="28"/>
      <c r="B70" s="29" t="s">
        <v>197</v>
      </c>
      <c r="C70" s="28" t="s">
        <v>196</v>
      </c>
      <c r="D70" s="30">
        <v>6.1579999999999995</v>
      </c>
      <c r="E70" s="31">
        <v>10.02</v>
      </c>
      <c r="F70" s="30">
        <v>8.5850000000000009</v>
      </c>
      <c r="G70" s="67">
        <v>2.532</v>
      </c>
      <c r="H70" s="67">
        <v>2.5659999999999998</v>
      </c>
      <c r="I70" s="67">
        <v>1.323</v>
      </c>
      <c r="J70" s="67">
        <f t="shared" si="13"/>
        <v>25.026</v>
      </c>
      <c r="K70" s="63">
        <f>J70/5</f>
        <v>5.0052000000000003</v>
      </c>
      <c r="L70" s="195">
        <f t="shared" si="12"/>
        <v>-1.1527999999999992</v>
      </c>
    </row>
    <row r="71" spans="1:15" s="27" customFormat="1" ht="27" customHeight="1">
      <c r="A71" s="21">
        <v>3</v>
      </c>
      <c r="B71" s="23" t="s">
        <v>199</v>
      </c>
      <c r="C71" s="21"/>
      <c r="D71" s="24"/>
      <c r="E71" s="24"/>
      <c r="F71" s="24"/>
      <c r="G71" s="66">
        <v>0</v>
      </c>
      <c r="H71" s="66">
        <v>0</v>
      </c>
      <c r="I71" s="66">
        <v>0</v>
      </c>
      <c r="J71" s="66">
        <f t="shared" si="13"/>
        <v>0</v>
      </c>
      <c r="K71" s="72">
        <f t="shared" ref="K71:K75" si="15">J71/5</f>
        <v>0</v>
      </c>
      <c r="L71" s="194">
        <f t="shared" si="12"/>
        <v>0</v>
      </c>
    </row>
    <row r="72" spans="1:15" ht="27" customHeight="1">
      <c r="A72" s="28"/>
      <c r="B72" s="29" t="s">
        <v>200</v>
      </c>
      <c r="C72" s="28" t="s">
        <v>201</v>
      </c>
      <c r="D72" s="30">
        <v>730.4</v>
      </c>
      <c r="E72" s="31">
        <v>316</v>
      </c>
      <c r="F72" s="31">
        <v>252</v>
      </c>
      <c r="G72" s="67">
        <v>203</v>
      </c>
      <c r="H72" s="67">
        <v>30</v>
      </c>
      <c r="I72" s="67">
        <v>0</v>
      </c>
      <c r="J72" s="67">
        <f t="shared" si="13"/>
        <v>801</v>
      </c>
      <c r="K72" s="63">
        <f t="shared" si="15"/>
        <v>160.19999999999999</v>
      </c>
      <c r="L72" s="195">
        <f t="shared" si="12"/>
        <v>-570.20000000000005</v>
      </c>
    </row>
    <row r="73" spans="1:15" ht="27" customHeight="1">
      <c r="A73" s="28"/>
      <c r="B73" s="29" t="s">
        <v>202</v>
      </c>
      <c r="C73" s="28" t="s">
        <v>203</v>
      </c>
      <c r="D73" s="30">
        <v>239.06</v>
      </c>
      <c r="E73" s="30">
        <v>175.5</v>
      </c>
      <c r="F73" s="30">
        <v>132.27000000000001</v>
      </c>
      <c r="G73" s="67">
        <v>65.7</v>
      </c>
      <c r="H73" s="67">
        <v>50</v>
      </c>
      <c r="I73" s="67">
        <v>0</v>
      </c>
      <c r="J73" s="67">
        <f t="shared" si="13"/>
        <v>423.46999999999997</v>
      </c>
      <c r="K73" s="63">
        <f t="shared" si="15"/>
        <v>84.693999999999988</v>
      </c>
      <c r="L73" s="195">
        <f t="shared" si="12"/>
        <v>-154.36600000000001</v>
      </c>
    </row>
    <row r="74" spans="1:15" ht="27" customHeight="1">
      <c r="A74" s="28"/>
      <c r="B74" s="29" t="s">
        <v>204</v>
      </c>
      <c r="C74" s="28" t="s">
        <v>201</v>
      </c>
      <c r="D74" s="30">
        <v>3.4</v>
      </c>
      <c r="E74" s="31">
        <v>1</v>
      </c>
      <c r="F74" s="31">
        <v>8</v>
      </c>
      <c r="G74" s="67">
        <v>2</v>
      </c>
      <c r="H74" s="67">
        <v>0</v>
      </c>
      <c r="I74" s="67">
        <v>0</v>
      </c>
      <c r="J74" s="67">
        <f t="shared" si="13"/>
        <v>11</v>
      </c>
      <c r="K74" s="63">
        <f t="shared" si="15"/>
        <v>2.2000000000000002</v>
      </c>
      <c r="L74" s="195">
        <f t="shared" si="12"/>
        <v>-1.1999999999999997</v>
      </c>
    </row>
    <row r="75" spans="1:15" s="27" customFormat="1" ht="27" customHeight="1">
      <c r="A75" s="21">
        <v>4</v>
      </c>
      <c r="B75" s="23" t="s">
        <v>205</v>
      </c>
      <c r="C75" s="21" t="s">
        <v>193</v>
      </c>
      <c r="D75" s="35">
        <v>107.7</v>
      </c>
      <c r="E75" s="35">
        <v>38.484000000000002</v>
      </c>
      <c r="F75" s="35">
        <v>240.6</v>
      </c>
      <c r="G75" s="66">
        <v>236.52370000000002</v>
      </c>
      <c r="H75" s="66">
        <v>323.89</v>
      </c>
      <c r="I75" s="66">
        <v>344.19290000000001</v>
      </c>
      <c r="J75" s="66">
        <f t="shared" si="13"/>
        <v>1183.6905999999999</v>
      </c>
      <c r="K75" s="72">
        <f t="shared" si="15"/>
        <v>236.73811999999998</v>
      </c>
      <c r="L75" s="194">
        <f t="shared" si="12"/>
        <v>129.03811999999999</v>
      </c>
    </row>
    <row r="77" spans="1:15">
      <c r="A77" s="260"/>
      <c r="B77" s="260"/>
      <c r="C77" s="260"/>
      <c r="D77" s="260"/>
      <c r="E77" s="260"/>
      <c r="F77" s="260"/>
      <c r="G77" s="260"/>
      <c r="H77" s="260"/>
      <c r="I77" s="260"/>
      <c r="J77" s="260"/>
      <c r="K77" s="260"/>
      <c r="L77" s="260"/>
    </row>
  </sheetData>
  <mergeCells count="2">
    <mergeCell ref="A1:L1"/>
    <mergeCell ref="A77:L77"/>
  </mergeCells>
  <pageMargins left="0.3" right="0.2" top="0.2" bottom="0.2" header="0.39370078740157499" footer="0"/>
  <pageSetup scale="95" orientation="landscape" r:id="rId1"/>
  <headerFoot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11"/>
  <sheetViews>
    <sheetView zoomScaleNormal="100" workbookViewId="0">
      <selection activeCell="M4" sqref="M4"/>
    </sheetView>
  </sheetViews>
  <sheetFormatPr defaultColWidth="9" defaultRowHeight="12.75"/>
  <cols>
    <col min="1" max="1" width="4.125" style="160" customWidth="1"/>
    <col min="2" max="2" width="21.25" style="160" customWidth="1"/>
    <col min="3" max="3" width="11.75" style="160" customWidth="1"/>
    <col min="4" max="4" width="11.5" style="160" customWidth="1"/>
    <col min="5" max="5" width="9.875" style="160" bestFit="1" customWidth="1"/>
    <col min="6" max="6" width="9.625" style="160" customWidth="1"/>
    <col min="7" max="7" width="10.625" style="160" customWidth="1"/>
    <col min="8" max="8" width="9.625" style="160" customWidth="1"/>
    <col min="9" max="9" width="10.125" style="160" customWidth="1"/>
    <col min="10" max="10" width="10.25" style="160" customWidth="1"/>
    <col min="11" max="11" width="8.75" style="160" customWidth="1"/>
    <col min="12" max="12" width="10.125" style="160" customWidth="1"/>
    <col min="13" max="13" width="11.375" style="160" customWidth="1"/>
    <col min="14" max="14" width="9.375" style="160" customWidth="1"/>
    <col min="15" max="15" width="9" style="160" customWidth="1"/>
    <col min="16" max="16" width="11.875" style="160" customWidth="1"/>
    <col min="17" max="17" width="9.625" style="160" customWidth="1"/>
    <col min="18" max="16384" width="9" style="160"/>
  </cols>
  <sheetData>
    <row r="1" spans="1:17" s="187" customFormat="1" ht="31.5" customHeight="1">
      <c r="A1" s="261" t="s">
        <v>368</v>
      </c>
      <c r="B1" s="261"/>
      <c r="C1" s="261"/>
      <c r="D1" s="261"/>
      <c r="E1" s="261"/>
      <c r="F1" s="261"/>
      <c r="G1" s="261"/>
      <c r="H1" s="261"/>
      <c r="I1" s="261"/>
      <c r="J1" s="261"/>
      <c r="K1" s="261"/>
      <c r="L1" s="261"/>
      <c r="M1" s="261"/>
      <c r="N1" s="261"/>
      <c r="O1" s="261"/>
      <c r="P1" s="261"/>
      <c r="Q1" s="261"/>
    </row>
    <row r="2" spans="1:17" ht="29.25" customHeight="1">
      <c r="A2" s="262" t="s">
        <v>67</v>
      </c>
      <c r="B2" s="262" t="s">
        <v>131</v>
      </c>
      <c r="C2" s="262" t="s">
        <v>76</v>
      </c>
      <c r="D2" s="262"/>
      <c r="E2" s="262"/>
      <c r="F2" s="262" t="s">
        <v>75</v>
      </c>
      <c r="G2" s="262"/>
      <c r="H2" s="262"/>
      <c r="I2" s="262" t="s">
        <v>224</v>
      </c>
      <c r="J2" s="262"/>
      <c r="K2" s="262"/>
      <c r="L2" s="262" t="s">
        <v>225</v>
      </c>
      <c r="M2" s="262"/>
      <c r="N2" s="262"/>
      <c r="O2" s="262" t="s">
        <v>363</v>
      </c>
      <c r="P2" s="262"/>
      <c r="Q2" s="262"/>
    </row>
    <row r="3" spans="1:17" ht="24.75" customHeight="1">
      <c r="A3" s="262"/>
      <c r="B3" s="262"/>
      <c r="C3" s="262" t="s">
        <v>132</v>
      </c>
      <c r="D3" s="262" t="s">
        <v>133</v>
      </c>
      <c r="E3" s="262"/>
      <c r="F3" s="262" t="s">
        <v>132</v>
      </c>
      <c r="G3" s="262" t="s">
        <v>133</v>
      </c>
      <c r="H3" s="262"/>
      <c r="I3" s="262" t="s">
        <v>132</v>
      </c>
      <c r="J3" s="262" t="s">
        <v>133</v>
      </c>
      <c r="K3" s="262"/>
      <c r="L3" s="262" t="s">
        <v>132</v>
      </c>
      <c r="M3" s="262" t="s">
        <v>133</v>
      </c>
      <c r="N3" s="262"/>
      <c r="O3" s="262" t="s">
        <v>132</v>
      </c>
      <c r="P3" s="262" t="s">
        <v>133</v>
      </c>
      <c r="Q3" s="262"/>
    </row>
    <row r="4" spans="1:17" ht="62.25" customHeight="1">
      <c r="A4" s="262"/>
      <c r="B4" s="262"/>
      <c r="C4" s="262"/>
      <c r="D4" s="48" t="s">
        <v>364</v>
      </c>
      <c r="E4" s="48" t="s">
        <v>365</v>
      </c>
      <c r="F4" s="262"/>
      <c r="G4" s="48" t="s">
        <v>364</v>
      </c>
      <c r="H4" s="48" t="s">
        <v>365</v>
      </c>
      <c r="I4" s="262"/>
      <c r="J4" s="48" t="s">
        <v>364</v>
      </c>
      <c r="K4" s="48" t="s">
        <v>365</v>
      </c>
      <c r="L4" s="262"/>
      <c r="M4" s="48" t="s">
        <v>364</v>
      </c>
      <c r="N4" s="48" t="s">
        <v>365</v>
      </c>
      <c r="O4" s="262"/>
      <c r="P4" s="48" t="s">
        <v>364</v>
      </c>
      <c r="Q4" s="48" t="s">
        <v>365</v>
      </c>
    </row>
    <row r="5" spans="1:17" ht="60" customHeight="1">
      <c r="A5" s="263" t="s">
        <v>69</v>
      </c>
      <c r="B5" s="264"/>
      <c r="C5" s="49">
        <f t="shared" ref="C5:Q5" si="0">C6+C9+C8+C7</f>
        <v>444457</v>
      </c>
      <c r="D5" s="49">
        <f t="shared" si="0"/>
        <v>1078.82</v>
      </c>
      <c r="E5" s="49">
        <f t="shared" si="0"/>
        <v>443378.18</v>
      </c>
      <c r="F5" s="49">
        <f t="shared" si="0"/>
        <v>450536.65</v>
      </c>
      <c r="G5" s="49">
        <f t="shared" si="0"/>
        <v>2299.8900000000003</v>
      </c>
      <c r="H5" s="49">
        <f t="shared" si="0"/>
        <v>448236.76</v>
      </c>
      <c r="I5" s="49">
        <f t="shared" si="0"/>
        <v>451479.88000000012</v>
      </c>
      <c r="J5" s="49">
        <f t="shared" si="0"/>
        <v>3061.27</v>
      </c>
      <c r="K5" s="49">
        <f t="shared" si="0"/>
        <v>448418.6100000001</v>
      </c>
      <c r="L5" s="49">
        <f t="shared" si="0"/>
        <v>456318.24999999965</v>
      </c>
      <c r="M5" s="49">
        <f t="shared" si="0"/>
        <v>3116.96</v>
      </c>
      <c r="N5" s="49">
        <f t="shared" si="0"/>
        <v>453201.28999999969</v>
      </c>
      <c r="O5" s="49">
        <f t="shared" si="0"/>
        <v>463873.06000000006</v>
      </c>
      <c r="P5" s="49">
        <f t="shared" si="0"/>
        <v>3255.7700000000004</v>
      </c>
      <c r="Q5" s="49">
        <f t="shared" si="0"/>
        <v>460617.29000000004</v>
      </c>
    </row>
    <row r="6" spans="1:17" ht="69.75" customHeight="1">
      <c r="A6" s="188">
        <v>1</v>
      </c>
      <c r="B6" s="189" t="s">
        <v>134</v>
      </c>
      <c r="C6" s="190">
        <f>D6+E6</f>
        <v>208518.58999999997</v>
      </c>
      <c r="D6" s="190">
        <v>0</v>
      </c>
      <c r="E6" s="190">
        <v>208518.58999999997</v>
      </c>
      <c r="F6" s="190">
        <f>G6+H6</f>
        <v>210951.50999999998</v>
      </c>
      <c r="G6" s="190">
        <v>0</v>
      </c>
      <c r="H6" s="190">
        <v>210951.50999999998</v>
      </c>
      <c r="I6" s="190">
        <f>J6+K6</f>
        <v>211399.78000000009</v>
      </c>
      <c r="J6" s="190">
        <v>0</v>
      </c>
      <c r="K6" s="190">
        <v>211399.78000000009</v>
      </c>
      <c r="L6" s="190">
        <f>M6+N6</f>
        <v>212633.05999999965</v>
      </c>
      <c r="M6" s="190">
        <v>0</v>
      </c>
      <c r="N6" s="190">
        <v>212633.05999999965</v>
      </c>
      <c r="O6" s="190">
        <f>P6+Q6</f>
        <v>208003.24</v>
      </c>
      <c r="P6" s="190"/>
      <c r="Q6" s="190">
        <v>208003.24</v>
      </c>
    </row>
    <row r="7" spans="1:17" ht="69.75" customHeight="1">
      <c r="A7" s="188">
        <v>2</v>
      </c>
      <c r="B7" s="189" t="s">
        <v>135</v>
      </c>
      <c r="C7" s="190">
        <f t="shared" ref="C7:C9" si="1">D7+E7</f>
        <v>234859.59000000003</v>
      </c>
      <c r="D7" s="190">
        <v>0</v>
      </c>
      <c r="E7" s="190">
        <v>234859.59000000003</v>
      </c>
      <c r="F7" s="190">
        <f t="shared" ref="F7:F9" si="2">G7+H7</f>
        <v>237285.25000000006</v>
      </c>
      <c r="G7" s="190">
        <v>0</v>
      </c>
      <c r="H7" s="190">
        <v>237285.25000000006</v>
      </c>
      <c r="I7" s="190">
        <f t="shared" ref="I7:I9" si="3">J7+K7</f>
        <v>237018.83000000002</v>
      </c>
      <c r="J7" s="190">
        <v>0</v>
      </c>
      <c r="K7" s="190">
        <v>237018.83000000002</v>
      </c>
      <c r="L7" s="190">
        <f t="shared" ref="L7:L9" si="4">M7+N7</f>
        <v>240568.23</v>
      </c>
      <c r="M7" s="190">
        <v>0</v>
      </c>
      <c r="N7" s="190">
        <v>240568.23</v>
      </c>
      <c r="O7" s="190">
        <f t="shared" ref="O7:O9" si="5">P7+Q7</f>
        <v>252614.05000000002</v>
      </c>
      <c r="P7" s="190"/>
      <c r="Q7" s="190">
        <v>252614.05000000002</v>
      </c>
    </row>
    <row r="8" spans="1:17" ht="69.75" customHeight="1">
      <c r="A8" s="188">
        <v>3</v>
      </c>
      <c r="B8" s="189" t="s">
        <v>366</v>
      </c>
      <c r="C8" s="190">
        <f t="shared" si="1"/>
        <v>972.32999999999993</v>
      </c>
      <c r="D8" s="190">
        <v>972.32999999999993</v>
      </c>
      <c r="E8" s="190">
        <v>0</v>
      </c>
      <c r="F8" s="190">
        <f t="shared" si="2"/>
        <v>1992.1600000000003</v>
      </c>
      <c r="G8" s="190">
        <v>1992.1600000000003</v>
      </c>
      <c r="H8" s="190">
        <v>0</v>
      </c>
      <c r="I8" s="190">
        <f t="shared" si="3"/>
        <v>2771.37</v>
      </c>
      <c r="J8" s="190">
        <v>2771.37</v>
      </c>
      <c r="K8" s="190">
        <v>0</v>
      </c>
      <c r="L8" s="190">
        <f t="shared" si="4"/>
        <v>2770.76</v>
      </c>
      <c r="M8" s="190">
        <v>2770.76</v>
      </c>
      <c r="N8" s="190">
        <v>0</v>
      </c>
      <c r="O8" s="190">
        <f t="shared" si="5"/>
        <v>2771.01</v>
      </c>
      <c r="P8" s="190">
        <v>2771.01</v>
      </c>
      <c r="Q8" s="190"/>
    </row>
    <row r="9" spans="1:17" ht="69.75" customHeight="1">
      <c r="A9" s="188">
        <v>4</v>
      </c>
      <c r="B9" s="189" t="s">
        <v>367</v>
      </c>
      <c r="C9" s="190">
        <f t="shared" si="1"/>
        <v>106.48999999999998</v>
      </c>
      <c r="D9" s="190">
        <v>106.48999999999998</v>
      </c>
      <c r="E9" s="190">
        <v>0</v>
      </c>
      <c r="F9" s="190">
        <f t="shared" si="2"/>
        <v>307.73</v>
      </c>
      <c r="G9" s="190">
        <v>307.73</v>
      </c>
      <c r="H9" s="190">
        <v>0</v>
      </c>
      <c r="I9" s="190">
        <f t="shared" si="3"/>
        <v>289.90000000000009</v>
      </c>
      <c r="J9" s="190">
        <v>289.90000000000009</v>
      </c>
      <c r="K9" s="190">
        <v>0</v>
      </c>
      <c r="L9" s="190">
        <f t="shared" si="4"/>
        <v>346.20000000000005</v>
      </c>
      <c r="M9" s="190">
        <v>346.20000000000005</v>
      </c>
      <c r="N9" s="190">
        <v>0</v>
      </c>
      <c r="O9" s="190">
        <f t="shared" si="5"/>
        <v>484.76</v>
      </c>
      <c r="P9" s="190">
        <v>484.76</v>
      </c>
      <c r="Q9" s="190"/>
    </row>
    <row r="10" spans="1:17" ht="33" customHeight="1"/>
    <row r="11" spans="1:17" ht="33" customHeight="1"/>
  </sheetData>
  <mergeCells count="19">
    <mergeCell ref="A5:B5"/>
    <mergeCell ref="D3:E3"/>
    <mergeCell ref="F3:F4"/>
    <mergeCell ref="G3:H3"/>
    <mergeCell ref="I3:I4"/>
    <mergeCell ref="A1:Q1"/>
    <mergeCell ref="A2:A4"/>
    <mergeCell ref="B2:B4"/>
    <mergeCell ref="C2:E2"/>
    <mergeCell ref="F2:H2"/>
    <mergeCell ref="I2:K2"/>
    <mergeCell ref="L2:N2"/>
    <mergeCell ref="O2:Q2"/>
    <mergeCell ref="C3:C4"/>
    <mergeCell ref="M3:N3"/>
    <mergeCell ref="O3:O4"/>
    <mergeCell ref="P3:Q3"/>
    <mergeCell ref="J3:K3"/>
    <mergeCell ref="L3:L4"/>
  </mergeCells>
  <pageMargins left="0.31496062992125984" right="0.19685039370078741" top="0.46" bottom="0.19685039370078741" header="0.37" footer="0.31496062992125984"/>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94"/>
  <sheetViews>
    <sheetView topLeftCell="A84" workbookViewId="0">
      <selection activeCell="K93" sqref="K93"/>
    </sheetView>
  </sheetViews>
  <sheetFormatPr defaultRowHeight="12.75"/>
  <cols>
    <col min="1" max="1" width="5.5" style="186" customWidth="1"/>
    <col min="2" max="2" width="23.5" style="4" customWidth="1"/>
    <col min="3" max="3" width="11.875" style="160" customWidth="1"/>
    <col min="4" max="5" width="9.875" style="160" customWidth="1"/>
    <col min="6" max="6" width="10.875" style="160" customWidth="1"/>
    <col min="7" max="7" width="10.125" style="160" customWidth="1"/>
    <col min="8" max="8" width="10.75" style="160" customWidth="1"/>
    <col min="9" max="244" width="9" style="160"/>
    <col min="245" max="245" width="4.5" style="160" customWidth="1"/>
    <col min="246" max="246" width="27.75" style="160" customWidth="1"/>
    <col min="247" max="247" width="18.375" style="160" customWidth="1"/>
    <col min="248" max="248" width="15.625" style="160" customWidth="1"/>
    <col min="249" max="249" width="14.875" style="160" customWidth="1"/>
    <col min="250" max="251" width="18.375" style="160" customWidth="1"/>
    <col min="252" max="252" width="18.375" style="160" bestFit="1" customWidth="1"/>
    <col min="253" max="253" width="7.375" style="160" customWidth="1"/>
    <col min="254" max="254" width="9" style="160"/>
    <col min="255" max="255" width="16.375" style="160" bestFit="1" customWidth="1"/>
    <col min="256" max="500" width="9" style="160"/>
    <col min="501" max="501" width="4.5" style="160" customWidth="1"/>
    <col min="502" max="502" width="27.75" style="160" customWidth="1"/>
    <col min="503" max="503" width="18.375" style="160" customWidth="1"/>
    <col min="504" max="504" width="15.625" style="160" customWidth="1"/>
    <col min="505" max="505" width="14.875" style="160" customWidth="1"/>
    <col min="506" max="507" width="18.375" style="160" customWidth="1"/>
    <col min="508" max="508" width="18.375" style="160" bestFit="1" customWidth="1"/>
    <col min="509" max="509" width="7.375" style="160" customWidth="1"/>
    <col min="510" max="510" width="9" style="160"/>
    <col min="511" max="511" width="16.375" style="160" bestFit="1" customWidth="1"/>
    <col min="512" max="756" width="9" style="160"/>
    <col min="757" max="757" width="4.5" style="160" customWidth="1"/>
    <col min="758" max="758" width="27.75" style="160" customWidth="1"/>
    <col min="759" max="759" width="18.375" style="160" customWidth="1"/>
    <col min="760" max="760" width="15.625" style="160" customWidth="1"/>
    <col min="761" max="761" width="14.875" style="160" customWidth="1"/>
    <col min="762" max="763" width="18.375" style="160" customWidth="1"/>
    <col min="764" max="764" width="18.375" style="160" bestFit="1" customWidth="1"/>
    <col min="765" max="765" width="7.375" style="160" customWidth="1"/>
    <col min="766" max="766" width="9" style="160"/>
    <col min="767" max="767" width="16.375" style="160" bestFit="1" customWidth="1"/>
    <col min="768" max="1012" width="9" style="160"/>
    <col min="1013" max="1013" width="4.5" style="160" customWidth="1"/>
    <col min="1014" max="1014" width="27.75" style="160" customWidth="1"/>
    <col min="1015" max="1015" width="18.375" style="160" customWidth="1"/>
    <col min="1016" max="1016" width="15.625" style="160" customWidth="1"/>
    <col min="1017" max="1017" width="14.875" style="160" customWidth="1"/>
    <col min="1018" max="1019" width="18.375" style="160" customWidth="1"/>
    <col min="1020" max="1020" width="18.375" style="160" bestFit="1" customWidth="1"/>
    <col min="1021" max="1021" width="7.375" style="160" customWidth="1"/>
    <col min="1022" max="1022" width="9" style="160"/>
    <col min="1023" max="1023" width="16.375" style="160" bestFit="1" customWidth="1"/>
    <col min="1024" max="1268" width="9" style="160"/>
    <col min="1269" max="1269" width="4.5" style="160" customWidth="1"/>
    <col min="1270" max="1270" width="27.75" style="160" customWidth="1"/>
    <col min="1271" max="1271" width="18.375" style="160" customWidth="1"/>
    <col min="1272" max="1272" width="15.625" style="160" customWidth="1"/>
    <col min="1273" max="1273" width="14.875" style="160" customWidth="1"/>
    <col min="1274" max="1275" width="18.375" style="160" customWidth="1"/>
    <col min="1276" max="1276" width="18.375" style="160" bestFit="1" customWidth="1"/>
    <col min="1277" max="1277" width="7.375" style="160" customWidth="1"/>
    <col min="1278" max="1278" width="9" style="160"/>
    <col min="1279" max="1279" width="16.375" style="160" bestFit="1" customWidth="1"/>
    <col min="1280" max="1524" width="9" style="160"/>
    <col min="1525" max="1525" width="4.5" style="160" customWidth="1"/>
    <col min="1526" max="1526" width="27.75" style="160" customWidth="1"/>
    <col min="1527" max="1527" width="18.375" style="160" customWidth="1"/>
    <col min="1528" max="1528" width="15.625" style="160" customWidth="1"/>
    <col min="1529" max="1529" width="14.875" style="160" customWidth="1"/>
    <col min="1530" max="1531" width="18.375" style="160" customWidth="1"/>
    <col min="1532" max="1532" width="18.375" style="160" bestFit="1" customWidth="1"/>
    <col min="1533" max="1533" width="7.375" style="160" customWidth="1"/>
    <col min="1534" max="1534" width="9" style="160"/>
    <col min="1535" max="1535" width="16.375" style="160" bestFit="1" customWidth="1"/>
    <col min="1536" max="1780" width="9" style="160"/>
    <col min="1781" max="1781" width="4.5" style="160" customWidth="1"/>
    <col min="1782" max="1782" width="27.75" style="160" customWidth="1"/>
    <col min="1783" max="1783" width="18.375" style="160" customWidth="1"/>
    <col min="1784" max="1784" width="15.625" style="160" customWidth="1"/>
    <col min="1785" max="1785" width="14.875" style="160" customWidth="1"/>
    <col min="1786" max="1787" width="18.375" style="160" customWidth="1"/>
    <col min="1788" max="1788" width="18.375" style="160" bestFit="1" customWidth="1"/>
    <col min="1789" max="1789" width="7.375" style="160" customWidth="1"/>
    <col min="1790" max="1790" width="9" style="160"/>
    <col min="1791" max="1791" width="16.375" style="160" bestFit="1" customWidth="1"/>
    <col min="1792" max="2036" width="9" style="160"/>
    <col min="2037" max="2037" width="4.5" style="160" customWidth="1"/>
    <col min="2038" max="2038" width="27.75" style="160" customWidth="1"/>
    <col min="2039" max="2039" width="18.375" style="160" customWidth="1"/>
    <col min="2040" max="2040" width="15.625" style="160" customWidth="1"/>
    <col min="2041" max="2041" width="14.875" style="160" customWidth="1"/>
    <col min="2042" max="2043" width="18.375" style="160" customWidth="1"/>
    <col min="2044" max="2044" width="18.375" style="160" bestFit="1" customWidth="1"/>
    <col min="2045" max="2045" width="7.375" style="160" customWidth="1"/>
    <col min="2046" max="2046" width="9" style="160"/>
    <col min="2047" max="2047" width="16.375" style="160" bestFit="1" customWidth="1"/>
    <col min="2048" max="2292" width="9" style="160"/>
    <col min="2293" max="2293" width="4.5" style="160" customWidth="1"/>
    <col min="2294" max="2294" width="27.75" style="160" customWidth="1"/>
    <col min="2295" max="2295" width="18.375" style="160" customWidth="1"/>
    <col min="2296" max="2296" width="15.625" style="160" customWidth="1"/>
    <col min="2297" max="2297" width="14.875" style="160" customWidth="1"/>
    <col min="2298" max="2299" width="18.375" style="160" customWidth="1"/>
    <col min="2300" max="2300" width="18.375" style="160" bestFit="1" customWidth="1"/>
    <col min="2301" max="2301" width="7.375" style="160" customWidth="1"/>
    <col min="2302" max="2302" width="9" style="160"/>
    <col min="2303" max="2303" width="16.375" style="160" bestFit="1" customWidth="1"/>
    <col min="2304" max="2548" width="9" style="160"/>
    <col min="2549" max="2549" width="4.5" style="160" customWidth="1"/>
    <col min="2550" max="2550" width="27.75" style="160" customWidth="1"/>
    <col min="2551" max="2551" width="18.375" style="160" customWidth="1"/>
    <col min="2552" max="2552" width="15.625" style="160" customWidth="1"/>
    <col min="2553" max="2553" width="14.875" style="160" customWidth="1"/>
    <col min="2554" max="2555" width="18.375" style="160" customWidth="1"/>
    <col min="2556" max="2556" width="18.375" style="160" bestFit="1" customWidth="1"/>
    <col min="2557" max="2557" width="7.375" style="160" customWidth="1"/>
    <col min="2558" max="2558" width="9" style="160"/>
    <col min="2559" max="2559" width="16.375" style="160" bestFit="1" customWidth="1"/>
    <col min="2560" max="2804" width="9" style="160"/>
    <col min="2805" max="2805" width="4.5" style="160" customWidth="1"/>
    <col min="2806" max="2806" width="27.75" style="160" customWidth="1"/>
    <col min="2807" max="2807" width="18.375" style="160" customWidth="1"/>
    <col min="2808" max="2808" width="15.625" style="160" customWidth="1"/>
    <col min="2809" max="2809" width="14.875" style="160" customWidth="1"/>
    <col min="2810" max="2811" width="18.375" style="160" customWidth="1"/>
    <col min="2812" max="2812" width="18.375" style="160" bestFit="1" customWidth="1"/>
    <col min="2813" max="2813" width="7.375" style="160" customWidth="1"/>
    <col min="2814" max="2814" width="9" style="160"/>
    <col min="2815" max="2815" width="16.375" style="160" bestFit="1" customWidth="1"/>
    <col min="2816" max="3060" width="9" style="160"/>
    <col min="3061" max="3061" width="4.5" style="160" customWidth="1"/>
    <col min="3062" max="3062" width="27.75" style="160" customWidth="1"/>
    <col min="3063" max="3063" width="18.375" style="160" customWidth="1"/>
    <col min="3064" max="3064" width="15.625" style="160" customWidth="1"/>
    <col min="3065" max="3065" width="14.875" style="160" customWidth="1"/>
    <col min="3066" max="3067" width="18.375" style="160" customWidth="1"/>
    <col min="3068" max="3068" width="18.375" style="160" bestFit="1" customWidth="1"/>
    <col min="3069" max="3069" width="7.375" style="160" customWidth="1"/>
    <col min="3070" max="3070" width="9" style="160"/>
    <col min="3071" max="3071" width="16.375" style="160" bestFit="1" customWidth="1"/>
    <col min="3072" max="3316" width="9" style="160"/>
    <col min="3317" max="3317" width="4.5" style="160" customWidth="1"/>
    <col min="3318" max="3318" width="27.75" style="160" customWidth="1"/>
    <col min="3319" max="3319" width="18.375" style="160" customWidth="1"/>
    <col min="3320" max="3320" width="15.625" style="160" customWidth="1"/>
    <col min="3321" max="3321" width="14.875" style="160" customWidth="1"/>
    <col min="3322" max="3323" width="18.375" style="160" customWidth="1"/>
    <col min="3324" max="3324" width="18.375" style="160" bestFit="1" customWidth="1"/>
    <col min="3325" max="3325" width="7.375" style="160" customWidth="1"/>
    <col min="3326" max="3326" width="9" style="160"/>
    <col min="3327" max="3327" width="16.375" style="160" bestFit="1" customWidth="1"/>
    <col min="3328" max="3572" width="9" style="160"/>
    <col min="3573" max="3573" width="4.5" style="160" customWidth="1"/>
    <col min="3574" max="3574" width="27.75" style="160" customWidth="1"/>
    <col min="3575" max="3575" width="18.375" style="160" customWidth="1"/>
    <col min="3576" max="3576" width="15.625" style="160" customWidth="1"/>
    <col min="3577" max="3577" width="14.875" style="160" customWidth="1"/>
    <col min="3578" max="3579" width="18.375" style="160" customWidth="1"/>
    <col min="3580" max="3580" width="18.375" style="160" bestFit="1" customWidth="1"/>
    <col min="3581" max="3581" width="7.375" style="160" customWidth="1"/>
    <col min="3582" max="3582" width="9" style="160"/>
    <col min="3583" max="3583" width="16.375" style="160" bestFit="1" customWidth="1"/>
    <col min="3584" max="3828" width="9" style="160"/>
    <col min="3829" max="3829" width="4.5" style="160" customWidth="1"/>
    <col min="3830" max="3830" width="27.75" style="160" customWidth="1"/>
    <col min="3831" max="3831" width="18.375" style="160" customWidth="1"/>
    <col min="3832" max="3832" width="15.625" style="160" customWidth="1"/>
    <col min="3833" max="3833" width="14.875" style="160" customWidth="1"/>
    <col min="3834" max="3835" width="18.375" style="160" customWidth="1"/>
    <col min="3836" max="3836" width="18.375" style="160" bestFit="1" customWidth="1"/>
    <col min="3837" max="3837" width="7.375" style="160" customWidth="1"/>
    <col min="3838" max="3838" width="9" style="160"/>
    <col min="3839" max="3839" width="16.375" style="160" bestFit="1" customWidth="1"/>
    <col min="3840" max="4084" width="9" style="160"/>
    <col min="4085" max="4085" width="4.5" style="160" customWidth="1"/>
    <col min="4086" max="4086" width="27.75" style="160" customWidth="1"/>
    <col min="4087" max="4087" width="18.375" style="160" customWidth="1"/>
    <col min="4088" max="4088" width="15.625" style="160" customWidth="1"/>
    <col min="4089" max="4089" width="14.875" style="160" customWidth="1"/>
    <col min="4090" max="4091" width="18.375" style="160" customWidth="1"/>
    <col min="4092" max="4092" width="18.375" style="160" bestFit="1" customWidth="1"/>
    <col min="4093" max="4093" width="7.375" style="160" customWidth="1"/>
    <col min="4094" max="4094" width="9" style="160"/>
    <col min="4095" max="4095" width="16.375" style="160" bestFit="1" customWidth="1"/>
    <col min="4096" max="4340" width="9" style="160"/>
    <col min="4341" max="4341" width="4.5" style="160" customWidth="1"/>
    <col min="4342" max="4342" width="27.75" style="160" customWidth="1"/>
    <col min="4343" max="4343" width="18.375" style="160" customWidth="1"/>
    <col min="4344" max="4344" width="15.625" style="160" customWidth="1"/>
    <col min="4345" max="4345" width="14.875" style="160" customWidth="1"/>
    <col min="4346" max="4347" width="18.375" style="160" customWidth="1"/>
    <col min="4348" max="4348" width="18.375" style="160" bestFit="1" customWidth="1"/>
    <col min="4349" max="4349" width="7.375" style="160" customWidth="1"/>
    <col min="4350" max="4350" width="9" style="160"/>
    <col min="4351" max="4351" width="16.375" style="160" bestFit="1" customWidth="1"/>
    <col min="4352" max="4596" width="9" style="160"/>
    <col min="4597" max="4597" width="4.5" style="160" customWidth="1"/>
    <col min="4598" max="4598" width="27.75" style="160" customWidth="1"/>
    <col min="4599" max="4599" width="18.375" style="160" customWidth="1"/>
    <col min="4600" max="4600" width="15.625" style="160" customWidth="1"/>
    <col min="4601" max="4601" width="14.875" style="160" customWidth="1"/>
    <col min="4602" max="4603" width="18.375" style="160" customWidth="1"/>
    <col min="4604" max="4604" width="18.375" style="160" bestFit="1" customWidth="1"/>
    <col min="4605" max="4605" width="7.375" style="160" customWidth="1"/>
    <col min="4606" max="4606" width="9" style="160"/>
    <col min="4607" max="4607" width="16.375" style="160" bestFit="1" customWidth="1"/>
    <col min="4608" max="4852" width="9" style="160"/>
    <col min="4853" max="4853" width="4.5" style="160" customWidth="1"/>
    <col min="4854" max="4854" width="27.75" style="160" customWidth="1"/>
    <col min="4855" max="4855" width="18.375" style="160" customWidth="1"/>
    <col min="4856" max="4856" width="15.625" style="160" customWidth="1"/>
    <col min="4857" max="4857" width="14.875" style="160" customWidth="1"/>
    <col min="4858" max="4859" width="18.375" style="160" customWidth="1"/>
    <col min="4860" max="4860" width="18.375" style="160" bestFit="1" customWidth="1"/>
    <col min="4861" max="4861" width="7.375" style="160" customWidth="1"/>
    <col min="4862" max="4862" width="9" style="160"/>
    <col min="4863" max="4863" width="16.375" style="160" bestFit="1" customWidth="1"/>
    <col min="4864" max="5108" width="9" style="160"/>
    <col min="5109" max="5109" width="4.5" style="160" customWidth="1"/>
    <col min="5110" max="5110" width="27.75" style="160" customWidth="1"/>
    <col min="5111" max="5111" width="18.375" style="160" customWidth="1"/>
    <col min="5112" max="5112" width="15.625" style="160" customWidth="1"/>
    <col min="5113" max="5113" width="14.875" style="160" customWidth="1"/>
    <col min="5114" max="5115" width="18.375" style="160" customWidth="1"/>
    <col min="5116" max="5116" width="18.375" style="160" bestFit="1" customWidth="1"/>
    <col min="5117" max="5117" width="7.375" style="160" customWidth="1"/>
    <col min="5118" max="5118" width="9" style="160"/>
    <col min="5119" max="5119" width="16.375" style="160" bestFit="1" customWidth="1"/>
    <col min="5120" max="5364" width="9" style="160"/>
    <col min="5365" max="5365" width="4.5" style="160" customWidth="1"/>
    <col min="5366" max="5366" width="27.75" style="160" customWidth="1"/>
    <col min="5367" max="5367" width="18.375" style="160" customWidth="1"/>
    <col min="5368" max="5368" width="15.625" style="160" customWidth="1"/>
    <col min="5369" max="5369" width="14.875" style="160" customWidth="1"/>
    <col min="5370" max="5371" width="18.375" style="160" customWidth="1"/>
    <col min="5372" max="5372" width="18.375" style="160" bestFit="1" customWidth="1"/>
    <col min="5373" max="5373" width="7.375" style="160" customWidth="1"/>
    <col min="5374" max="5374" width="9" style="160"/>
    <col min="5375" max="5375" width="16.375" style="160" bestFit="1" customWidth="1"/>
    <col min="5376" max="5620" width="9" style="160"/>
    <col min="5621" max="5621" width="4.5" style="160" customWidth="1"/>
    <col min="5622" max="5622" width="27.75" style="160" customWidth="1"/>
    <col min="5623" max="5623" width="18.375" style="160" customWidth="1"/>
    <col min="5624" max="5624" width="15.625" style="160" customWidth="1"/>
    <col min="5625" max="5625" width="14.875" style="160" customWidth="1"/>
    <col min="5626" max="5627" width="18.375" style="160" customWidth="1"/>
    <col min="5628" max="5628" width="18.375" style="160" bestFit="1" customWidth="1"/>
    <col min="5629" max="5629" width="7.375" style="160" customWidth="1"/>
    <col min="5630" max="5630" width="9" style="160"/>
    <col min="5631" max="5631" width="16.375" style="160" bestFit="1" customWidth="1"/>
    <col min="5632" max="5876" width="9" style="160"/>
    <col min="5877" max="5877" width="4.5" style="160" customWidth="1"/>
    <col min="5878" max="5878" width="27.75" style="160" customWidth="1"/>
    <col min="5879" max="5879" width="18.375" style="160" customWidth="1"/>
    <col min="5880" max="5880" width="15.625" style="160" customWidth="1"/>
    <col min="5881" max="5881" width="14.875" style="160" customWidth="1"/>
    <col min="5882" max="5883" width="18.375" style="160" customWidth="1"/>
    <col min="5884" max="5884" width="18.375" style="160" bestFit="1" customWidth="1"/>
    <col min="5885" max="5885" width="7.375" style="160" customWidth="1"/>
    <col min="5886" max="5886" width="9" style="160"/>
    <col min="5887" max="5887" width="16.375" style="160" bestFit="1" customWidth="1"/>
    <col min="5888" max="6132" width="9" style="160"/>
    <col min="6133" max="6133" width="4.5" style="160" customWidth="1"/>
    <col min="6134" max="6134" width="27.75" style="160" customWidth="1"/>
    <col min="6135" max="6135" width="18.375" style="160" customWidth="1"/>
    <col min="6136" max="6136" width="15.625" style="160" customWidth="1"/>
    <col min="6137" max="6137" width="14.875" style="160" customWidth="1"/>
    <col min="6138" max="6139" width="18.375" style="160" customWidth="1"/>
    <col min="6140" max="6140" width="18.375" style="160" bestFit="1" customWidth="1"/>
    <col min="6141" max="6141" width="7.375" style="160" customWidth="1"/>
    <col min="6142" max="6142" width="9" style="160"/>
    <col min="6143" max="6143" width="16.375" style="160" bestFit="1" customWidth="1"/>
    <col min="6144" max="6388" width="9" style="160"/>
    <col min="6389" max="6389" width="4.5" style="160" customWidth="1"/>
    <col min="6390" max="6390" width="27.75" style="160" customWidth="1"/>
    <col min="6391" max="6391" width="18.375" style="160" customWidth="1"/>
    <col min="6392" max="6392" width="15.625" style="160" customWidth="1"/>
    <col min="6393" max="6393" width="14.875" style="160" customWidth="1"/>
    <col min="6394" max="6395" width="18.375" style="160" customWidth="1"/>
    <col min="6396" max="6396" width="18.375" style="160" bestFit="1" customWidth="1"/>
    <col min="6397" max="6397" width="7.375" style="160" customWidth="1"/>
    <col min="6398" max="6398" width="9" style="160"/>
    <col min="6399" max="6399" width="16.375" style="160" bestFit="1" customWidth="1"/>
    <col min="6400" max="6644" width="9" style="160"/>
    <col min="6645" max="6645" width="4.5" style="160" customWidth="1"/>
    <col min="6646" max="6646" width="27.75" style="160" customWidth="1"/>
    <col min="6647" max="6647" width="18.375" style="160" customWidth="1"/>
    <col min="6648" max="6648" width="15.625" style="160" customWidth="1"/>
    <col min="6649" max="6649" width="14.875" style="160" customWidth="1"/>
    <col min="6650" max="6651" width="18.375" style="160" customWidth="1"/>
    <col min="6652" max="6652" width="18.375" style="160" bestFit="1" customWidth="1"/>
    <col min="6653" max="6653" width="7.375" style="160" customWidth="1"/>
    <col min="6654" max="6654" width="9" style="160"/>
    <col min="6655" max="6655" width="16.375" style="160" bestFit="1" customWidth="1"/>
    <col min="6656" max="6900" width="9" style="160"/>
    <col min="6901" max="6901" width="4.5" style="160" customWidth="1"/>
    <col min="6902" max="6902" width="27.75" style="160" customWidth="1"/>
    <col min="6903" max="6903" width="18.375" style="160" customWidth="1"/>
    <col min="6904" max="6904" width="15.625" style="160" customWidth="1"/>
    <col min="6905" max="6905" width="14.875" style="160" customWidth="1"/>
    <col min="6906" max="6907" width="18.375" style="160" customWidth="1"/>
    <col min="6908" max="6908" width="18.375" style="160" bestFit="1" customWidth="1"/>
    <col min="6909" max="6909" width="7.375" style="160" customWidth="1"/>
    <col min="6910" max="6910" width="9" style="160"/>
    <col min="6911" max="6911" width="16.375" style="160" bestFit="1" customWidth="1"/>
    <col min="6912" max="7156" width="9" style="160"/>
    <col min="7157" max="7157" width="4.5" style="160" customWidth="1"/>
    <col min="7158" max="7158" width="27.75" style="160" customWidth="1"/>
    <col min="7159" max="7159" width="18.375" style="160" customWidth="1"/>
    <col min="7160" max="7160" width="15.625" style="160" customWidth="1"/>
    <col min="7161" max="7161" width="14.875" style="160" customWidth="1"/>
    <col min="7162" max="7163" width="18.375" style="160" customWidth="1"/>
    <col min="7164" max="7164" width="18.375" style="160" bestFit="1" customWidth="1"/>
    <col min="7165" max="7165" width="7.375" style="160" customWidth="1"/>
    <col min="7166" max="7166" width="9" style="160"/>
    <col min="7167" max="7167" width="16.375" style="160" bestFit="1" customWidth="1"/>
    <col min="7168" max="7412" width="9" style="160"/>
    <col min="7413" max="7413" width="4.5" style="160" customWidth="1"/>
    <col min="7414" max="7414" width="27.75" style="160" customWidth="1"/>
    <col min="7415" max="7415" width="18.375" style="160" customWidth="1"/>
    <col min="7416" max="7416" width="15.625" style="160" customWidth="1"/>
    <col min="7417" max="7417" width="14.875" style="160" customWidth="1"/>
    <col min="7418" max="7419" width="18.375" style="160" customWidth="1"/>
    <col min="7420" max="7420" width="18.375" style="160" bestFit="1" customWidth="1"/>
    <col min="7421" max="7421" width="7.375" style="160" customWidth="1"/>
    <col min="7422" max="7422" width="9" style="160"/>
    <col min="7423" max="7423" width="16.375" style="160" bestFit="1" customWidth="1"/>
    <col min="7424" max="7668" width="9" style="160"/>
    <col min="7669" max="7669" width="4.5" style="160" customWidth="1"/>
    <col min="7670" max="7670" width="27.75" style="160" customWidth="1"/>
    <col min="7671" max="7671" width="18.375" style="160" customWidth="1"/>
    <col min="7672" max="7672" width="15.625" style="160" customWidth="1"/>
    <col min="7673" max="7673" width="14.875" style="160" customWidth="1"/>
    <col min="7674" max="7675" width="18.375" style="160" customWidth="1"/>
    <col min="7676" max="7676" width="18.375" style="160" bestFit="1" customWidth="1"/>
    <col min="7677" max="7677" width="7.375" style="160" customWidth="1"/>
    <col min="7678" max="7678" width="9" style="160"/>
    <col min="7679" max="7679" width="16.375" style="160" bestFit="1" customWidth="1"/>
    <col min="7680" max="7924" width="9" style="160"/>
    <col min="7925" max="7925" width="4.5" style="160" customWidth="1"/>
    <col min="7926" max="7926" width="27.75" style="160" customWidth="1"/>
    <col min="7927" max="7927" width="18.375" style="160" customWidth="1"/>
    <col min="7928" max="7928" width="15.625" style="160" customWidth="1"/>
    <col min="7929" max="7929" width="14.875" style="160" customWidth="1"/>
    <col min="7930" max="7931" width="18.375" style="160" customWidth="1"/>
    <col min="7932" max="7932" width="18.375" style="160" bestFit="1" customWidth="1"/>
    <col min="7933" max="7933" width="7.375" style="160" customWidth="1"/>
    <col min="7934" max="7934" width="9" style="160"/>
    <col min="7935" max="7935" width="16.375" style="160" bestFit="1" customWidth="1"/>
    <col min="7936" max="8180" width="9" style="160"/>
    <col min="8181" max="8181" width="4.5" style="160" customWidth="1"/>
    <col min="8182" max="8182" width="27.75" style="160" customWidth="1"/>
    <col min="8183" max="8183" width="18.375" style="160" customWidth="1"/>
    <col min="8184" max="8184" width="15.625" style="160" customWidth="1"/>
    <col min="8185" max="8185" width="14.875" style="160" customWidth="1"/>
    <col min="8186" max="8187" width="18.375" style="160" customWidth="1"/>
    <col min="8188" max="8188" width="18.375" style="160" bestFit="1" customWidth="1"/>
    <col min="8189" max="8189" width="7.375" style="160" customWidth="1"/>
    <col min="8190" max="8190" width="9" style="160"/>
    <col min="8191" max="8191" width="16.375" style="160" bestFit="1" customWidth="1"/>
    <col min="8192" max="8436" width="9" style="160"/>
    <col min="8437" max="8437" width="4.5" style="160" customWidth="1"/>
    <col min="8438" max="8438" width="27.75" style="160" customWidth="1"/>
    <col min="8439" max="8439" width="18.375" style="160" customWidth="1"/>
    <col min="8440" max="8440" width="15.625" style="160" customWidth="1"/>
    <col min="8441" max="8441" width="14.875" style="160" customWidth="1"/>
    <col min="8442" max="8443" width="18.375" style="160" customWidth="1"/>
    <col min="8444" max="8444" width="18.375" style="160" bestFit="1" customWidth="1"/>
    <col min="8445" max="8445" width="7.375" style="160" customWidth="1"/>
    <col min="8446" max="8446" width="9" style="160"/>
    <col min="8447" max="8447" width="16.375" style="160" bestFit="1" customWidth="1"/>
    <col min="8448" max="8692" width="9" style="160"/>
    <col min="8693" max="8693" width="4.5" style="160" customWidth="1"/>
    <col min="8694" max="8694" width="27.75" style="160" customWidth="1"/>
    <col min="8695" max="8695" width="18.375" style="160" customWidth="1"/>
    <col min="8696" max="8696" width="15.625" style="160" customWidth="1"/>
    <col min="8697" max="8697" width="14.875" style="160" customWidth="1"/>
    <col min="8698" max="8699" width="18.375" style="160" customWidth="1"/>
    <col min="8700" max="8700" width="18.375" style="160" bestFit="1" customWidth="1"/>
    <col min="8701" max="8701" width="7.375" style="160" customWidth="1"/>
    <col min="8702" max="8702" width="9" style="160"/>
    <col min="8703" max="8703" width="16.375" style="160" bestFit="1" customWidth="1"/>
    <col min="8704" max="8948" width="9" style="160"/>
    <col min="8949" max="8949" width="4.5" style="160" customWidth="1"/>
    <col min="8950" max="8950" width="27.75" style="160" customWidth="1"/>
    <col min="8951" max="8951" width="18.375" style="160" customWidth="1"/>
    <col min="8952" max="8952" width="15.625" style="160" customWidth="1"/>
    <col min="8953" max="8953" width="14.875" style="160" customWidth="1"/>
    <col min="8954" max="8955" width="18.375" style="160" customWidth="1"/>
    <col min="8956" max="8956" width="18.375" style="160" bestFit="1" customWidth="1"/>
    <col min="8957" max="8957" width="7.375" style="160" customWidth="1"/>
    <col min="8958" max="8958" width="9" style="160"/>
    <col min="8959" max="8959" width="16.375" style="160" bestFit="1" customWidth="1"/>
    <col min="8960" max="9204" width="9" style="160"/>
    <col min="9205" max="9205" width="4.5" style="160" customWidth="1"/>
    <col min="9206" max="9206" width="27.75" style="160" customWidth="1"/>
    <col min="9207" max="9207" width="18.375" style="160" customWidth="1"/>
    <col min="9208" max="9208" width="15.625" style="160" customWidth="1"/>
    <col min="9209" max="9209" width="14.875" style="160" customWidth="1"/>
    <col min="9210" max="9211" width="18.375" style="160" customWidth="1"/>
    <col min="9212" max="9212" width="18.375" style="160" bestFit="1" customWidth="1"/>
    <col min="9213" max="9213" width="7.375" style="160" customWidth="1"/>
    <col min="9214" max="9214" width="9" style="160"/>
    <col min="9215" max="9215" width="16.375" style="160" bestFit="1" customWidth="1"/>
    <col min="9216" max="9460" width="9" style="160"/>
    <col min="9461" max="9461" width="4.5" style="160" customWidth="1"/>
    <col min="9462" max="9462" width="27.75" style="160" customWidth="1"/>
    <col min="9463" max="9463" width="18.375" style="160" customWidth="1"/>
    <col min="9464" max="9464" width="15.625" style="160" customWidth="1"/>
    <col min="9465" max="9465" width="14.875" style="160" customWidth="1"/>
    <col min="9466" max="9467" width="18.375" style="160" customWidth="1"/>
    <col min="9468" max="9468" width="18.375" style="160" bestFit="1" customWidth="1"/>
    <col min="9469" max="9469" width="7.375" style="160" customWidth="1"/>
    <col min="9470" max="9470" width="9" style="160"/>
    <col min="9471" max="9471" width="16.375" style="160" bestFit="1" customWidth="1"/>
    <col min="9472" max="9716" width="9" style="160"/>
    <col min="9717" max="9717" width="4.5" style="160" customWidth="1"/>
    <col min="9718" max="9718" width="27.75" style="160" customWidth="1"/>
    <col min="9719" max="9719" width="18.375" style="160" customWidth="1"/>
    <col min="9720" max="9720" width="15.625" style="160" customWidth="1"/>
    <col min="9721" max="9721" width="14.875" style="160" customWidth="1"/>
    <col min="9722" max="9723" width="18.375" style="160" customWidth="1"/>
    <col min="9724" max="9724" width="18.375" style="160" bestFit="1" customWidth="1"/>
    <col min="9725" max="9725" width="7.375" style="160" customWidth="1"/>
    <col min="9726" max="9726" width="9" style="160"/>
    <col min="9727" max="9727" width="16.375" style="160" bestFit="1" customWidth="1"/>
    <col min="9728" max="9972" width="9" style="160"/>
    <col min="9973" max="9973" width="4.5" style="160" customWidth="1"/>
    <col min="9974" max="9974" width="27.75" style="160" customWidth="1"/>
    <col min="9975" max="9975" width="18.375" style="160" customWidth="1"/>
    <col min="9976" max="9976" width="15.625" style="160" customWidth="1"/>
    <col min="9977" max="9977" width="14.875" style="160" customWidth="1"/>
    <col min="9978" max="9979" width="18.375" style="160" customWidth="1"/>
    <col min="9980" max="9980" width="18.375" style="160" bestFit="1" customWidth="1"/>
    <col min="9981" max="9981" width="7.375" style="160" customWidth="1"/>
    <col min="9982" max="9982" width="9" style="160"/>
    <col min="9983" max="9983" width="16.375" style="160" bestFit="1" customWidth="1"/>
    <col min="9984" max="10228" width="9" style="160"/>
    <col min="10229" max="10229" width="4.5" style="160" customWidth="1"/>
    <col min="10230" max="10230" width="27.75" style="160" customWidth="1"/>
    <col min="10231" max="10231" width="18.375" style="160" customWidth="1"/>
    <col min="10232" max="10232" width="15.625" style="160" customWidth="1"/>
    <col min="10233" max="10233" width="14.875" style="160" customWidth="1"/>
    <col min="10234" max="10235" width="18.375" style="160" customWidth="1"/>
    <col min="10236" max="10236" width="18.375" style="160" bestFit="1" customWidth="1"/>
    <col min="10237" max="10237" width="7.375" style="160" customWidth="1"/>
    <col min="10238" max="10238" width="9" style="160"/>
    <col min="10239" max="10239" width="16.375" style="160" bestFit="1" customWidth="1"/>
    <col min="10240" max="10484" width="9" style="160"/>
    <col min="10485" max="10485" width="4.5" style="160" customWidth="1"/>
    <col min="10486" max="10486" width="27.75" style="160" customWidth="1"/>
    <col min="10487" max="10487" width="18.375" style="160" customWidth="1"/>
    <col min="10488" max="10488" width="15.625" style="160" customWidth="1"/>
    <col min="10489" max="10489" width="14.875" style="160" customWidth="1"/>
    <col min="10490" max="10491" width="18.375" style="160" customWidth="1"/>
    <col min="10492" max="10492" width="18.375" style="160" bestFit="1" customWidth="1"/>
    <col min="10493" max="10493" width="7.375" style="160" customWidth="1"/>
    <col min="10494" max="10494" width="9" style="160"/>
    <col min="10495" max="10495" width="16.375" style="160" bestFit="1" customWidth="1"/>
    <col min="10496" max="10740" width="9" style="160"/>
    <col min="10741" max="10741" width="4.5" style="160" customWidth="1"/>
    <col min="10742" max="10742" width="27.75" style="160" customWidth="1"/>
    <col min="10743" max="10743" width="18.375" style="160" customWidth="1"/>
    <col min="10744" max="10744" width="15.625" style="160" customWidth="1"/>
    <col min="10745" max="10745" width="14.875" style="160" customWidth="1"/>
    <col min="10746" max="10747" width="18.375" style="160" customWidth="1"/>
    <col min="10748" max="10748" width="18.375" style="160" bestFit="1" customWidth="1"/>
    <col min="10749" max="10749" width="7.375" style="160" customWidth="1"/>
    <col min="10750" max="10750" width="9" style="160"/>
    <col min="10751" max="10751" width="16.375" style="160" bestFit="1" customWidth="1"/>
    <col min="10752" max="10996" width="9" style="160"/>
    <col min="10997" max="10997" width="4.5" style="160" customWidth="1"/>
    <col min="10998" max="10998" width="27.75" style="160" customWidth="1"/>
    <col min="10999" max="10999" width="18.375" style="160" customWidth="1"/>
    <col min="11000" max="11000" width="15.625" style="160" customWidth="1"/>
    <col min="11001" max="11001" width="14.875" style="160" customWidth="1"/>
    <col min="11002" max="11003" width="18.375" style="160" customWidth="1"/>
    <col min="11004" max="11004" width="18.375" style="160" bestFit="1" customWidth="1"/>
    <col min="11005" max="11005" width="7.375" style="160" customWidth="1"/>
    <col min="11006" max="11006" width="9" style="160"/>
    <col min="11007" max="11007" width="16.375" style="160" bestFit="1" customWidth="1"/>
    <col min="11008" max="11252" width="9" style="160"/>
    <col min="11253" max="11253" width="4.5" style="160" customWidth="1"/>
    <col min="11254" max="11254" width="27.75" style="160" customWidth="1"/>
    <col min="11255" max="11255" width="18.375" style="160" customWidth="1"/>
    <col min="11256" max="11256" width="15.625" style="160" customWidth="1"/>
    <col min="11257" max="11257" width="14.875" style="160" customWidth="1"/>
    <col min="11258" max="11259" width="18.375" style="160" customWidth="1"/>
    <col min="11260" max="11260" width="18.375" style="160" bestFit="1" customWidth="1"/>
    <col min="11261" max="11261" width="7.375" style="160" customWidth="1"/>
    <col min="11262" max="11262" width="9" style="160"/>
    <col min="11263" max="11263" width="16.375" style="160" bestFit="1" customWidth="1"/>
    <col min="11264" max="11508" width="9" style="160"/>
    <col min="11509" max="11509" width="4.5" style="160" customWidth="1"/>
    <col min="11510" max="11510" width="27.75" style="160" customWidth="1"/>
    <col min="11511" max="11511" width="18.375" style="160" customWidth="1"/>
    <col min="11512" max="11512" width="15.625" style="160" customWidth="1"/>
    <col min="11513" max="11513" width="14.875" style="160" customWidth="1"/>
    <col min="11514" max="11515" width="18.375" style="160" customWidth="1"/>
    <col min="11516" max="11516" width="18.375" style="160" bestFit="1" customWidth="1"/>
    <col min="11517" max="11517" width="7.375" style="160" customWidth="1"/>
    <col min="11518" max="11518" width="9" style="160"/>
    <col min="11519" max="11519" width="16.375" style="160" bestFit="1" customWidth="1"/>
    <col min="11520" max="11764" width="9" style="160"/>
    <col min="11765" max="11765" width="4.5" style="160" customWidth="1"/>
    <col min="11766" max="11766" width="27.75" style="160" customWidth="1"/>
    <col min="11767" max="11767" width="18.375" style="160" customWidth="1"/>
    <col min="11768" max="11768" width="15.625" style="160" customWidth="1"/>
    <col min="11769" max="11769" width="14.875" style="160" customWidth="1"/>
    <col min="11770" max="11771" width="18.375" style="160" customWidth="1"/>
    <col min="11772" max="11772" width="18.375" style="160" bestFit="1" customWidth="1"/>
    <col min="11773" max="11773" width="7.375" style="160" customWidth="1"/>
    <col min="11774" max="11774" width="9" style="160"/>
    <col min="11775" max="11775" width="16.375" style="160" bestFit="1" customWidth="1"/>
    <col min="11776" max="12020" width="9" style="160"/>
    <col min="12021" max="12021" width="4.5" style="160" customWidth="1"/>
    <col min="12022" max="12022" width="27.75" style="160" customWidth="1"/>
    <col min="12023" max="12023" width="18.375" style="160" customWidth="1"/>
    <col min="12024" max="12024" width="15.625" style="160" customWidth="1"/>
    <col min="12025" max="12025" width="14.875" style="160" customWidth="1"/>
    <col min="12026" max="12027" width="18.375" style="160" customWidth="1"/>
    <col min="12028" max="12028" width="18.375" style="160" bestFit="1" customWidth="1"/>
    <col min="12029" max="12029" width="7.375" style="160" customWidth="1"/>
    <col min="12030" max="12030" width="9" style="160"/>
    <col min="12031" max="12031" width="16.375" style="160" bestFit="1" customWidth="1"/>
    <col min="12032" max="12276" width="9" style="160"/>
    <col min="12277" max="12277" width="4.5" style="160" customWidth="1"/>
    <col min="12278" max="12278" width="27.75" style="160" customWidth="1"/>
    <col min="12279" max="12279" width="18.375" style="160" customWidth="1"/>
    <col min="12280" max="12280" width="15.625" style="160" customWidth="1"/>
    <col min="12281" max="12281" width="14.875" style="160" customWidth="1"/>
    <col min="12282" max="12283" width="18.375" style="160" customWidth="1"/>
    <col min="12284" max="12284" width="18.375" style="160" bestFit="1" customWidth="1"/>
    <col min="12285" max="12285" width="7.375" style="160" customWidth="1"/>
    <col min="12286" max="12286" width="9" style="160"/>
    <col min="12287" max="12287" width="16.375" style="160" bestFit="1" customWidth="1"/>
    <col min="12288" max="12532" width="9" style="160"/>
    <col min="12533" max="12533" width="4.5" style="160" customWidth="1"/>
    <col min="12534" max="12534" width="27.75" style="160" customWidth="1"/>
    <col min="12535" max="12535" width="18.375" style="160" customWidth="1"/>
    <col min="12536" max="12536" width="15.625" style="160" customWidth="1"/>
    <col min="12537" max="12537" width="14.875" style="160" customWidth="1"/>
    <col min="12538" max="12539" width="18.375" style="160" customWidth="1"/>
    <col min="12540" max="12540" width="18.375" style="160" bestFit="1" customWidth="1"/>
    <col min="12541" max="12541" width="7.375" style="160" customWidth="1"/>
    <col min="12542" max="12542" width="9" style="160"/>
    <col min="12543" max="12543" width="16.375" style="160" bestFit="1" customWidth="1"/>
    <col min="12544" max="12788" width="9" style="160"/>
    <col min="12789" max="12789" width="4.5" style="160" customWidth="1"/>
    <col min="12790" max="12790" width="27.75" style="160" customWidth="1"/>
    <col min="12791" max="12791" width="18.375" style="160" customWidth="1"/>
    <col min="12792" max="12792" width="15.625" style="160" customWidth="1"/>
    <col min="12793" max="12793" width="14.875" style="160" customWidth="1"/>
    <col min="12794" max="12795" width="18.375" style="160" customWidth="1"/>
    <col min="12796" max="12796" width="18.375" style="160" bestFit="1" customWidth="1"/>
    <col min="12797" max="12797" width="7.375" style="160" customWidth="1"/>
    <col min="12798" max="12798" width="9" style="160"/>
    <col min="12799" max="12799" width="16.375" style="160" bestFit="1" customWidth="1"/>
    <col min="12800" max="13044" width="9" style="160"/>
    <col min="13045" max="13045" width="4.5" style="160" customWidth="1"/>
    <col min="13046" max="13046" width="27.75" style="160" customWidth="1"/>
    <col min="13047" max="13047" width="18.375" style="160" customWidth="1"/>
    <col min="13048" max="13048" width="15.625" style="160" customWidth="1"/>
    <col min="13049" max="13049" width="14.875" style="160" customWidth="1"/>
    <col min="13050" max="13051" width="18.375" style="160" customWidth="1"/>
    <col min="13052" max="13052" width="18.375" style="160" bestFit="1" customWidth="1"/>
    <col min="13053" max="13053" width="7.375" style="160" customWidth="1"/>
    <col min="13054" max="13054" width="9" style="160"/>
    <col min="13055" max="13055" width="16.375" style="160" bestFit="1" customWidth="1"/>
    <col min="13056" max="13300" width="9" style="160"/>
    <col min="13301" max="13301" width="4.5" style="160" customWidth="1"/>
    <col min="13302" max="13302" width="27.75" style="160" customWidth="1"/>
    <col min="13303" max="13303" width="18.375" style="160" customWidth="1"/>
    <col min="13304" max="13304" width="15.625" style="160" customWidth="1"/>
    <col min="13305" max="13305" width="14.875" style="160" customWidth="1"/>
    <col min="13306" max="13307" width="18.375" style="160" customWidth="1"/>
    <col min="13308" max="13308" width="18.375" style="160" bestFit="1" customWidth="1"/>
    <col min="13309" max="13309" width="7.375" style="160" customWidth="1"/>
    <col min="13310" max="13310" width="9" style="160"/>
    <col min="13311" max="13311" width="16.375" style="160" bestFit="1" customWidth="1"/>
    <col min="13312" max="13556" width="9" style="160"/>
    <col min="13557" max="13557" width="4.5" style="160" customWidth="1"/>
    <col min="13558" max="13558" width="27.75" style="160" customWidth="1"/>
    <col min="13559" max="13559" width="18.375" style="160" customWidth="1"/>
    <col min="13560" max="13560" width="15.625" style="160" customWidth="1"/>
    <col min="13561" max="13561" width="14.875" style="160" customWidth="1"/>
    <col min="13562" max="13563" width="18.375" style="160" customWidth="1"/>
    <col min="13564" max="13564" width="18.375" style="160" bestFit="1" customWidth="1"/>
    <col min="13565" max="13565" width="7.375" style="160" customWidth="1"/>
    <col min="13566" max="13566" width="9" style="160"/>
    <col min="13567" max="13567" width="16.375" style="160" bestFit="1" customWidth="1"/>
    <col min="13568" max="13812" width="9" style="160"/>
    <col min="13813" max="13813" width="4.5" style="160" customWidth="1"/>
    <col min="13814" max="13814" width="27.75" style="160" customWidth="1"/>
    <col min="13815" max="13815" width="18.375" style="160" customWidth="1"/>
    <col min="13816" max="13816" width="15.625" style="160" customWidth="1"/>
    <col min="13817" max="13817" width="14.875" style="160" customWidth="1"/>
    <col min="13818" max="13819" width="18.375" style="160" customWidth="1"/>
    <col min="13820" max="13820" width="18.375" style="160" bestFit="1" customWidth="1"/>
    <col min="13821" max="13821" width="7.375" style="160" customWidth="1"/>
    <col min="13822" max="13822" width="9" style="160"/>
    <col min="13823" max="13823" width="16.375" style="160" bestFit="1" customWidth="1"/>
    <col min="13824" max="14068" width="9" style="160"/>
    <col min="14069" max="14069" width="4.5" style="160" customWidth="1"/>
    <col min="14070" max="14070" width="27.75" style="160" customWidth="1"/>
    <col min="14071" max="14071" width="18.375" style="160" customWidth="1"/>
    <col min="14072" max="14072" width="15.625" style="160" customWidth="1"/>
    <col min="14073" max="14073" width="14.875" style="160" customWidth="1"/>
    <col min="14074" max="14075" width="18.375" style="160" customWidth="1"/>
    <col min="14076" max="14076" width="18.375" style="160" bestFit="1" customWidth="1"/>
    <col min="14077" max="14077" width="7.375" style="160" customWidth="1"/>
    <col min="14078" max="14078" width="9" style="160"/>
    <col min="14079" max="14079" width="16.375" style="160" bestFit="1" customWidth="1"/>
    <col min="14080" max="14324" width="9" style="160"/>
    <col min="14325" max="14325" width="4.5" style="160" customWidth="1"/>
    <col min="14326" max="14326" width="27.75" style="160" customWidth="1"/>
    <col min="14327" max="14327" width="18.375" style="160" customWidth="1"/>
    <col min="14328" max="14328" width="15.625" style="160" customWidth="1"/>
    <col min="14329" max="14329" width="14.875" style="160" customWidth="1"/>
    <col min="14330" max="14331" width="18.375" style="160" customWidth="1"/>
    <col min="14332" max="14332" width="18.375" style="160" bestFit="1" customWidth="1"/>
    <col min="14333" max="14333" width="7.375" style="160" customWidth="1"/>
    <col min="14334" max="14334" width="9" style="160"/>
    <col min="14335" max="14335" width="16.375" style="160" bestFit="1" customWidth="1"/>
    <col min="14336" max="14580" width="9" style="160"/>
    <col min="14581" max="14581" width="4.5" style="160" customWidth="1"/>
    <col min="14582" max="14582" width="27.75" style="160" customWidth="1"/>
    <col min="14583" max="14583" width="18.375" style="160" customWidth="1"/>
    <col min="14584" max="14584" width="15.625" style="160" customWidth="1"/>
    <col min="14585" max="14585" width="14.875" style="160" customWidth="1"/>
    <col min="14586" max="14587" width="18.375" style="160" customWidth="1"/>
    <col min="14588" max="14588" width="18.375" style="160" bestFit="1" customWidth="1"/>
    <col min="14589" max="14589" width="7.375" style="160" customWidth="1"/>
    <col min="14590" max="14590" width="9" style="160"/>
    <col min="14591" max="14591" width="16.375" style="160" bestFit="1" customWidth="1"/>
    <col min="14592" max="14836" width="9" style="160"/>
    <col min="14837" max="14837" width="4.5" style="160" customWidth="1"/>
    <col min="14838" max="14838" width="27.75" style="160" customWidth="1"/>
    <col min="14839" max="14839" width="18.375" style="160" customWidth="1"/>
    <col min="14840" max="14840" width="15.625" style="160" customWidth="1"/>
    <col min="14841" max="14841" width="14.875" style="160" customWidth="1"/>
    <col min="14842" max="14843" width="18.375" style="160" customWidth="1"/>
    <col min="14844" max="14844" width="18.375" style="160" bestFit="1" customWidth="1"/>
    <col min="14845" max="14845" width="7.375" style="160" customWidth="1"/>
    <col min="14846" max="14846" width="9" style="160"/>
    <col min="14847" max="14847" width="16.375" style="160" bestFit="1" customWidth="1"/>
    <col min="14848" max="15092" width="9" style="160"/>
    <col min="15093" max="15093" width="4.5" style="160" customWidth="1"/>
    <col min="15094" max="15094" width="27.75" style="160" customWidth="1"/>
    <col min="15095" max="15095" width="18.375" style="160" customWidth="1"/>
    <col min="15096" max="15096" width="15.625" style="160" customWidth="1"/>
    <col min="15097" max="15097" width="14.875" style="160" customWidth="1"/>
    <col min="15098" max="15099" width="18.375" style="160" customWidth="1"/>
    <col min="15100" max="15100" width="18.375" style="160" bestFit="1" customWidth="1"/>
    <col min="15101" max="15101" width="7.375" style="160" customWidth="1"/>
    <col min="15102" max="15102" width="9" style="160"/>
    <col min="15103" max="15103" width="16.375" style="160" bestFit="1" customWidth="1"/>
    <col min="15104" max="15348" width="9" style="160"/>
    <col min="15349" max="15349" width="4.5" style="160" customWidth="1"/>
    <col min="15350" max="15350" width="27.75" style="160" customWidth="1"/>
    <col min="15351" max="15351" width="18.375" style="160" customWidth="1"/>
    <col min="15352" max="15352" width="15.625" style="160" customWidth="1"/>
    <col min="15353" max="15353" width="14.875" style="160" customWidth="1"/>
    <col min="15354" max="15355" width="18.375" style="160" customWidth="1"/>
    <col min="15356" max="15356" width="18.375" style="160" bestFit="1" customWidth="1"/>
    <col min="15357" max="15357" width="7.375" style="160" customWidth="1"/>
    <col min="15358" max="15358" width="9" style="160"/>
    <col min="15359" max="15359" width="16.375" style="160" bestFit="1" customWidth="1"/>
    <col min="15360" max="15604" width="9" style="160"/>
    <col min="15605" max="15605" width="4.5" style="160" customWidth="1"/>
    <col min="15606" max="15606" width="27.75" style="160" customWidth="1"/>
    <col min="15607" max="15607" width="18.375" style="160" customWidth="1"/>
    <col min="15608" max="15608" width="15.625" style="160" customWidth="1"/>
    <col min="15609" max="15609" width="14.875" style="160" customWidth="1"/>
    <col min="15610" max="15611" width="18.375" style="160" customWidth="1"/>
    <col min="15612" max="15612" width="18.375" style="160" bestFit="1" customWidth="1"/>
    <col min="15613" max="15613" width="7.375" style="160" customWidth="1"/>
    <col min="15614" max="15614" width="9" style="160"/>
    <col min="15615" max="15615" width="16.375" style="160" bestFit="1" customWidth="1"/>
    <col min="15616" max="15860" width="9" style="160"/>
    <col min="15861" max="15861" width="4.5" style="160" customWidth="1"/>
    <col min="15862" max="15862" width="27.75" style="160" customWidth="1"/>
    <col min="15863" max="15863" width="18.375" style="160" customWidth="1"/>
    <col min="15864" max="15864" width="15.625" style="160" customWidth="1"/>
    <col min="15865" max="15865" width="14.875" style="160" customWidth="1"/>
    <col min="15866" max="15867" width="18.375" style="160" customWidth="1"/>
    <col min="15868" max="15868" width="18.375" style="160" bestFit="1" customWidth="1"/>
    <col min="15869" max="15869" width="7.375" style="160" customWidth="1"/>
    <col min="15870" max="15870" width="9" style="160"/>
    <col min="15871" max="15871" width="16.375" style="160" bestFit="1" customWidth="1"/>
    <col min="15872" max="16116" width="9" style="160"/>
    <col min="16117" max="16117" width="4.5" style="160" customWidth="1"/>
    <col min="16118" max="16118" width="27.75" style="160" customWidth="1"/>
    <col min="16119" max="16119" width="18.375" style="160" customWidth="1"/>
    <col min="16120" max="16120" width="15.625" style="160" customWidth="1"/>
    <col min="16121" max="16121" width="14.875" style="160" customWidth="1"/>
    <col min="16122" max="16123" width="18.375" style="160" customWidth="1"/>
    <col min="16124" max="16124" width="18.375" style="160" bestFit="1" customWidth="1"/>
    <col min="16125" max="16125" width="7.375" style="160" customWidth="1"/>
    <col min="16126" max="16126" width="9" style="160"/>
    <col min="16127" max="16127" width="16.375" style="160" bestFit="1" customWidth="1"/>
    <col min="16128" max="16384" width="9" style="160"/>
  </cols>
  <sheetData>
    <row r="1" spans="1:9" s="191" customFormat="1" ht="26.25" customHeight="1">
      <c r="A1" s="261" t="s">
        <v>207</v>
      </c>
      <c r="B1" s="261"/>
      <c r="C1" s="261"/>
      <c r="D1" s="261"/>
      <c r="E1" s="261"/>
      <c r="F1" s="261"/>
      <c r="G1" s="261"/>
      <c r="H1" s="261"/>
    </row>
    <row r="2" spans="1:9" ht="15" customHeight="1">
      <c r="A2" s="267" t="s">
        <v>70</v>
      </c>
      <c r="B2" s="267"/>
      <c r="C2" s="267"/>
      <c r="D2" s="267"/>
      <c r="E2" s="267"/>
      <c r="F2" s="267"/>
      <c r="G2" s="267"/>
      <c r="H2" s="267"/>
    </row>
    <row r="3" spans="1:9" s="162" customFormat="1" ht="27.75" customHeight="1">
      <c r="A3" s="268" t="s">
        <v>67</v>
      </c>
      <c r="B3" s="262" t="s">
        <v>77</v>
      </c>
      <c r="C3" s="262" t="s">
        <v>369</v>
      </c>
      <c r="D3" s="265" t="s">
        <v>1939</v>
      </c>
      <c r="E3" s="269"/>
      <c r="F3" s="269"/>
      <c r="G3" s="269"/>
      <c r="H3" s="266"/>
    </row>
    <row r="4" spans="1:9" s="162" customFormat="1" ht="35.25" customHeight="1">
      <c r="A4" s="268"/>
      <c r="B4" s="262"/>
      <c r="C4" s="262"/>
      <c r="D4" s="161" t="s">
        <v>76</v>
      </c>
      <c r="E4" s="161" t="s">
        <v>75</v>
      </c>
      <c r="F4" s="48" t="s">
        <v>224</v>
      </c>
      <c r="G4" s="48" t="s">
        <v>225</v>
      </c>
      <c r="H4" s="48" t="s">
        <v>370</v>
      </c>
    </row>
    <row r="5" spans="1:9" s="162" customFormat="1" ht="33" customHeight="1">
      <c r="A5" s="265" t="s">
        <v>68</v>
      </c>
      <c r="B5" s="266"/>
      <c r="C5" s="203">
        <f t="shared" ref="C5:H5" si="0">C6+C18+C94</f>
        <v>2536876.6907860003</v>
      </c>
      <c r="D5" s="203">
        <f t="shared" si="0"/>
        <v>475307.92672499997</v>
      </c>
      <c r="E5" s="203">
        <f t="shared" si="0"/>
        <v>515860.55525400001</v>
      </c>
      <c r="F5" s="203">
        <f t="shared" si="0"/>
        <v>428075.15126100008</v>
      </c>
      <c r="G5" s="203">
        <f t="shared" si="0"/>
        <v>537384.77699699986</v>
      </c>
      <c r="H5" s="203">
        <f t="shared" si="0"/>
        <v>580248.28054900002</v>
      </c>
      <c r="I5" s="163"/>
    </row>
    <row r="6" spans="1:9" s="166" customFormat="1" ht="33.75" customHeight="1">
      <c r="A6" s="164" t="s">
        <v>2</v>
      </c>
      <c r="B6" s="7" t="s">
        <v>406</v>
      </c>
      <c r="C6" s="165">
        <f>D6+E6+F6+G6+H6</f>
        <v>2101046.9958410002</v>
      </c>
      <c r="D6" s="165">
        <f t="shared" ref="D6:F6" si="1">SUM(D7:D17)</f>
        <v>421964.74217099999</v>
      </c>
      <c r="E6" s="165">
        <f>SUM(E7:E17)</f>
        <v>441029.778147</v>
      </c>
      <c r="F6" s="165">
        <f t="shared" si="1"/>
        <v>355473.26201700006</v>
      </c>
      <c r="G6" s="165">
        <f>SUM(G7:G17)</f>
        <v>429944.04013699992</v>
      </c>
      <c r="H6" s="165">
        <f>SUM(H7:H17)</f>
        <v>452635.17336900003</v>
      </c>
    </row>
    <row r="7" spans="1:9" s="170" customFormat="1" ht="22.5" customHeight="1">
      <c r="A7" s="167" t="s">
        <v>41</v>
      </c>
      <c r="B7" s="9" t="s">
        <v>371</v>
      </c>
      <c r="C7" s="168">
        <f>D7+E7+F7+G7+H7</f>
        <v>581451.29425500007</v>
      </c>
      <c r="D7" s="168">
        <v>120741.03739</v>
      </c>
      <c r="E7" s="168">
        <v>118143.821268</v>
      </c>
      <c r="F7" s="168">
        <v>106269.020825</v>
      </c>
      <c r="G7" s="168">
        <v>109978.936898</v>
      </c>
      <c r="H7" s="169">
        <v>126318.477874</v>
      </c>
    </row>
    <row r="8" spans="1:9" s="170" customFormat="1" ht="22.5" customHeight="1">
      <c r="A8" s="167" t="s">
        <v>41</v>
      </c>
      <c r="B8" s="9" t="s">
        <v>372</v>
      </c>
      <c r="C8" s="168">
        <f t="shared" ref="C8:C16" si="2">D8+E8+F8+G8+H8</f>
        <v>754722.77058400004</v>
      </c>
      <c r="D8" s="168">
        <v>152681.879177</v>
      </c>
      <c r="E8" s="168">
        <v>159584.022016</v>
      </c>
      <c r="F8" s="168">
        <v>123213.43820999999</v>
      </c>
      <c r="G8" s="168">
        <v>157026.43118099999</v>
      </c>
      <c r="H8" s="169">
        <v>162217</v>
      </c>
    </row>
    <row r="9" spans="1:9" s="170" customFormat="1" ht="22.5" customHeight="1">
      <c r="A9" s="167" t="s">
        <v>41</v>
      </c>
      <c r="B9" s="9" t="s">
        <v>373</v>
      </c>
      <c r="C9" s="168">
        <f t="shared" si="2"/>
        <v>396932.19695900002</v>
      </c>
      <c r="D9" s="168">
        <v>80282.731910999995</v>
      </c>
      <c r="E9" s="168">
        <v>90112.871859999999</v>
      </c>
      <c r="F9" s="168">
        <v>60034.332730000002</v>
      </c>
      <c r="G9" s="168">
        <v>79515.981025000001</v>
      </c>
      <c r="H9" s="169">
        <v>86986.279433000003</v>
      </c>
    </row>
    <row r="10" spans="1:9" s="170" customFormat="1" ht="22.5" customHeight="1">
      <c r="A10" s="167" t="s">
        <v>41</v>
      </c>
      <c r="B10" s="9" t="s">
        <v>374</v>
      </c>
      <c r="C10" s="168">
        <f t="shared" si="2"/>
        <v>200396.26746999999</v>
      </c>
      <c r="D10" s="168">
        <v>41574.203009999997</v>
      </c>
      <c r="E10" s="168">
        <v>42863.452503</v>
      </c>
      <c r="F10" s="168">
        <v>33938.140118000003</v>
      </c>
      <c r="G10" s="168">
        <v>42103.050076</v>
      </c>
      <c r="H10" s="169">
        <v>39917.421762999998</v>
      </c>
    </row>
    <row r="11" spans="1:9" s="170" customFormat="1" ht="22.5" customHeight="1">
      <c r="A11" s="167" t="s">
        <v>41</v>
      </c>
      <c r="B11" s="9" t="s">
        <v>375</v>
      </c>
      <c r="C11" s="168">
        <f t="shared" si="2"/>
        <v>121622.02815200001</v>
      </c>
      <c r="D11" s="168">
        <v>24761.629583000002</v>
      </c>
      <c r="E11" s="168">
        <v>28343.034639000001</v>
      </c>
      <c r="F11" s="168">
        <v>18904.242602999999</v>
      </c>
      <c r="G11" s="168">
        <v>26720.121327000001</v>
      </c>
      <c r="H11" s="169">
        <v>22893</v>
      </c>
    </row>
    <row r="12" spans="1:9" s="170" customFormat="1" ht="22.5" customHeight="1">
      <c r="A12" s="167" t="s">
        <v>41</v>
      </c>
      <c r="B12" s="9" t="s">
        <v>376</v>
      </c>
      <c r="C12" s="168">
        <f t="shared" si="2"/>
        <v>6.6599370000000002</v>
      </c>
      <c r="D12" s="168">
        <v>2.43344</v>
      </c>
      <c r="E12" s="168">
        <v>1.330349</v>
      </c>
      <c r="F12" s="168">
        <v>0.79326600000000003</v>
      </c>
      <c r="G12" s="168">
        <v>1.1360049999999999</v>
      </c>
      <c r="H12" s="169">
        <v>0.96687699999999999</v>
      </c>
    </row>
    <row r="13" spans="1:9" s="170" customFormat="1" ht="22.5" customHeight="1">
      <c r="A13" s="167" t="s">
        <v>41</v>
      </c>
      <c r="B13" s="9" t="s">
        <v>377</v>
      </c>
      <c r="C13" s="168">
        <f t="shared" si="2"/>
        <v>29917.677438999999</v>
      </c>
      <c r="D13" s="168">
        <v>0</v>
      </c>
      <c r="E13" s="168"/>
      <c r="F13" s="168">
        <v>10400.012026</v>
      </c>
      <c r="G13" s="168">
        <v>9541.4596180000008</v>
      </c>
      <c r="H13" s="169">
        <v>9976.2057949999999</v>
      </c>
    </row>
    <row r="14" spans="1:9" s="170" customFormat="1" ht="22.5" customHeight="1">
      <c r="A14" s="167" t="s">
        <v>41</v>
      </c>
      <c r="B14" s="9" t="s">
        <v>378</v>
      </c>
      <c r="C14" s="168">
        <f t="shared" si="2"/>
        <v>2237.333983</v>
      </c>
      <c r="D14" s="168"/>
      <c r="E14" s="168"/>
      <c r="F14" s="168"/>
      <c r="G14" s="168">
        <v>980.91235600000005</v>
      </c>
      <c r="H14" s="168">
        <v>1256.4216269999999</v>
      </c>
    </row>
    <row r="15" spans="1:9" s="170" customFormat="1" ht="22.5" customHeight="1">
      <c r="A15" s="167" t="s">
        <v>41</v>
      </c>
      <c r="B15" s="9" t="s">
        <v>379</v>
      </c>
      <c r="C15" s="168"/>
      <c r="D15" s="168"/>
      <c r="E15" s="168"/>
      <c r="F15" s="168"/>
      <c r="G15" s="168"/>
      <c r="H15" s="168">
        <v>114.4</v>
      </c>
    </row>
    <row r="16" spans="1:9" s="170" customFormat="1" ht="32.25" customHeight="1">
      <c r="A16" s="167" t="s">
        <v>41</v>
      </c>
      <c r="B16" s="9" t="s">
        <v>380</v>
      </c>
      <c r="C16" s="168">
        <f t="shared" si="2"/>
        <v>10455.395353</v>
      </c>
      <c r="D16" s="168">
        <v>1920.8276599999999</v>
      </c>
      <c r="E16" s="168">
        <v>1981.245512</v>
      </c>
      <c r="F16" s="168">
        <v>2096.2265710000001</v>
      </c>
      <c r="G16" s="168">
        <v>2158.0956099999999</v>
      </c>
      <c r="H16" s="168">
        <v>2299</v>
      </c>
    </row>
    <row r="17" spans="1:8" s="170" customFormat="1" ht="32.25" customHeight="1">
      <c r="A17" s="167" t="s">
        <v>41</v>
      </c>
      <c r="B17" s="9" t="s">
        <v>381</v>
      </c>
      <c r="C17" s="168">
        <f>D17+E17+F17+G17+H17</f>
        <v>3190.9717089999999</v>
      </c>
      <c r="D17" s="168"/>
      <c r="E17" s="168"/>
      <c r="F17" s="168">
        <v>617.05566799999997</v>
      </c>
      <c r="G17" s="168">
        <v>1917.916041</v>
      </c>
      <c r="H17" s="168">
        <v>656</v>
      </c>
    </row>
    <row r="18" spans="1:8" s="166" customFormat="1" ht="28.5" customHeight="1">
      <c r="A18" s="164" t="s">
        <v>3</v>
      </c>
      <c r="B18" s="7" t="s">
        <v>405</v>
      </c>
      <c r="C18" s="165">
        <f t="shared" ref="C18:H18" si="3">C19+C81+C92</f>
        <v>433819.65763499995</v>
      </c>
      <c r="D18" s="165">
        <f t="shared" si="3"/>
        <v>52988.784986999992</v>
      </c>
      <c r="E18" s="165">
        <f t="shared" si="3"/>
        <v>74533.184255999993</v>
      </c>
      <c r="F18" s="165">
        <f t="shared" si="3"/>
        <v>72268.372936</v>
      </c>
      <c r="G18" s="165">
        <f t="shared" si="3"/>
        <v>106930.22527600001</v>
      </c>
      <c r="H18" s="165">
        <f t="shared" si="3"/>
        <v>127099.09017999998</v>
      </c>
    </row>
    <row r="19" spans="1:8" s="174" customFormat="1" ht="32.25" customHeight="1">
      <c r="A19" s="171" t="s">
        <v>382</v>
      </c>
      <c r="B19" s="172" t="s">
        <v>1104</v>
      </c>
      <c r="C19" s="173">
        <f>D19+E19+F19+G19+H19</f>
        <v>432603.81367199996</v>
      </c>
      <c r="D19" s="173">
        <f>SUM(D20:D80)</f>
        <v>52755.186279999994</v>
      </c>
      <c r="E19" s="173">
        <f>SUM(E20:E80)</f>
        <v>74299.980635999993</v>
      </c>
      <c r="F19" s="173">
        <f>SUM(F20:F80)</f>
        <v>72028.611751999997</v>
      </c>
      <c r="G19" s="173">
        <f>SUM(G20:G80)</f>
        <v>106692.54580800001</v>
      </c>
      <c r="H19" s="173">
        <f>SUM(H20:H80)</f>
        <v>126827.48919599998</v>
      </c>
    </row>
    <row r="20" spans="1:8" s="170" customFormat="1" ht="23.25" customHeight="1">
      <c r="A20" s="167" t="s">
        <v>41</v>
      </c>
      <c r="B20" s="9" t="s">
        <v>78</v>
      </c>
      <c r="C20" s="168">
        <f t="shared" ref="C20:C79" si="4">D20+E20+F20+G20+H20</f>
        <v>1294.9144110000002</v>
      </c>
      <c r="D20" s="168">
        <v>252.22430700000001</v>
      </c>
      <c r="E20" s="168">
        <v>315.41367600000001</v>
      </c>
      <c r="F20" s="168">
        <v>220.43538000000001</v>
      </c>
      <c r="G20" s="168">
        <v>255.665448</v>
      </c>
      <c r="H20" s="168">
        <v>251.1756</v>
      </c>
    </row>
    <row r="21" spans="1:8" s="170" customFormat="1" ht="23.25" customHeight="1">
      <c r="A21" s="167" t="s">
        <v>41</v>
      </c>
      <c r="B21" s="9" t="s">
        <v>79</v>
      </c>
      <c r="C21" s="168">
        <f t="shared" si="4"/>
        <v>3274.6233629999997</v>
      </c>
      <c r="D21" s="168">
        <v>683.76431100000002</v>
      </c>
      <c r="E21" s="168">
        <v>751.37245199999995</v>
      </c>
      <c r="F21" s="168">
        <v>558.33220800000004</v>
      </c>
      <c r="G21" s="168">
        <v>619.23844799999995</v>
      </c>
      <c r="H21" s="168">
        <v>661.91594399999997</v>
      </c>
    </row>
    <row r="22" spans="1:8" s="170" customFormat="1" ht="23.25" customHeight="1">
      <c r="A22" s="167" t="s">
        <v>41</v>
      </c>
      <c r="B22" s="9" t="s">
        <v>80</v>
      </c>
      <c r="C22" s="168">
        <f t="shared" si="4"/>
        <v>2144.0581579999998</v>
      </c>
      <c r="D22" s="168">
        <v>475.10762599999998</v>
      </c>
      <c r="E22" s="168">
        <v>502.792416</v>
      </c>
      <c r="F22" s="168">
        <v>353.23948799999999</v>
      </c>
      <c r="G22" s="168">
        <v>394.36398000000003</v>
      </c>
      <c r="H22" s="168">
        <v>418.55464799999999</v>
      </c>
    </row>
    <row r="23" spans="1:8" s="170" customFormat="1" ht="23.25" customHeight="1">
      <c r="A23" s="167" t="s">
        <v>41</v>
      </c>
      <c r="B23" s="9" t="s">
        <v>81</v>
      </c>
      <c r="C23" s="168">
        <f t="shared" si="4"/>
        <v>6505.4160360000005</v>
      </c>
      <c r="D23" s="168">
        <v>1266.5594880000001</v>
      </c>
      <c r="E23" s="168">
        <v>1509.334668</v>
      </c>
      <c r="F23" s="168">
        <v>1119.4415280000001</v>
      </c>
      <c r="G23" s="168">
        <v>1248.5660399999999</v>
      </c>
      <c r="H23" s="168">
        <v>1361.514312</v>
      </c>
    </row>
    <row r="24" spans="1:8" s="170" customFormat="1" ht="23.25" customHeight="1">
      <c r="A24" s="167" t="s">
        <v>41</v>
      </c>
      <c r="B24" s="9" t="s">
        <v>82</v>
      </c>
      <c r="C24" s="168">
        <f t="shared" si="4"/>
        <v>39447.050769000001</v>
      </c>
      <c r="D24" s="168">
        <v>8187.5598570000002</v>
      </c>
      <c r="E24" s="168">
        <v>7606.4535720000003</v>
      </c>
      <c r="F24" s="168">
        <v>7839.3374279999998</v>
      </c>
      <c r="G24" s="168">
        <v>7882.5611879999997</v>
      </c>
      <c r="H24" s="168">
        <v>7931.1387240000004</v>
      </c>
    </row>
    <row r="25" spans="1:8" s="170" customFormat="1" ht="23.25" customHeight="1">
      <c r="A25" s="167" t="s">
        <v>41</v>
      </c>
      <c r="B25" s="9" t="s">
        <v>83</v>
      </c>
      <c r="C25" s="168">
        <f t="shared" si="4"/>
        <v>60592.198761000007</v>
      </c>
      <c r="D25" s="168">
        <v>12753.571545000001</v>
      </c>
      <c r="E25" s="168">
        <v>13799.679732000001</v>
      </c>
      <c r="F25" s="168">
        <v>10008.3321</v>
      </c>
      <c r="G25" s="168">
        <v>12094.231067999999</v>
      </c>
      <c r="H25" s="168">
        <v>11936.384316</v>
      </c>
    </row>
    <row r="26" spans="1:8" s="170" customFormat="1" ht="23.25" customHeight="1">
      <c r="A26" s="167" t="s">
        <v>41</v>
      </c>
      <c r="B26" s="9" t="s">
        <v>84</v>
      </c>
      <c r="C26" s="168">
        <f t="shared" si="4"/>
        <v>317.62383299999999</v>
      </c>
      <c r="D26" s="168">
        <v>66.471957000000003</v>
      </c>
      <c r="E26" s="168">
        <v>73.144403999999994</v>
      </c>
      <c r="F26" s="168">
        <v>52.501860000000001</v>
      </c>
      <c r="G26" s="168">
        <v>61.334567999999997</v>
      </c>
      <c r="H26" s="168">
        <v>64.171043999999995</v>
      </c>
    </row>
    <row r="27" spans="1:8" s="170" customFormat="1" ht="23.25" customHeight="1">
      <c r="A27" s="167" t="s">
        <v>41</v>
      </c>
      <c r="B27" s="9" t="s">
        <v>85</v>
      </c>
      <c r="C27" s="168">
        <f t="shared" si="4"/>
        <v>6402.7473669999999</v>
      </c>
      <c r="D27" s="168">
        <v>1246.4866629999999</v>
      </c>
      <c r="E27" s="168">
        <v>1483.536276</v>
      </c>
      <c r="F27" s="168">
        <v>1050.4354679999999</v>
      </c>
      <c r="G27" s="168">
        <v>1297.653552</v>
      </c>
      <c r="H27" s="168">
        <v>1324.6354080000001</v>
      </c>
    </row>
    <row r="28" spans="1:8" s="170" customFormat="1" ht="23.25" customHeight="1">
      <c r="A28" s="167" t="s">
        <v>41</v>
      </c>
      <c r="B28" s="9" t="s">
        <v>86</v>
      </c>
      <c r="C28" s="168">
        <f t="shared" si="4"/>
        <v>16922.199724999999</v>
      </c>
      <c r="D28" s="168">
        <v>4855.4616770000002</v>
      </c>
      <c r="E28" s="168">
        <v>3323.689488</v>
      </c>
      <c r="F28" s="168">
        <v>2479.2442919999999</v>
      </c>
      <c r="G28" s="168">
        <v>3054.3728759999999</v>
      </c>
      <c r="H28" s="168">
        <v>3209.431392</v>
      </c>
    </row>
    <row r="29" spans="1:8" s="170" customFormat="1" ht="23.25" customHeight="1">
      <c r="A29" s="167" t="s">
        <v>41</v>
      </c>
      <c r="B29" s="9" t="s">
        <v>87</v>
      </c>
      <c r="C29" s="168">
        <f t="shared" si="4"/>
        <v>5513.964653</v>
      </c>
      <c r="D29" s="168">
        <v>1081.342073</v>
      </c>
      <c r="E29" s="168">
        <v>1312.488108</v>
      </c>
      <c r="F29" s="168">
        <v>904.31449199999997</v>
      </c>
      <c r="G29" s="168">
        <v>1096.9410600000001</v>
      </c>
      <c r="H29" s="168">
        <v>1118.8789200000001</v>
      </c>
    </row>
    <row r="30" spans="1:8" s="170" customFormat="1" ht="23.25" customHeight="1">
      <c r="A30" s="167" t="s">
        <v>41</v>
      </c>
      <c r="B30" s="9" t="s">
        <v>88</v>
      </c>
      <c r="C30" s="168">
        <f t="shared" si="4"/>
        <v>5497.4932359999993</v>
      </c>
      <c r="D30" s="168">
        <v>1099.0849479999999</v>
      </c>
      <c r="E30" s="168">
        <v>1340.5177799999999</v>
      </c>
      <c r="F30" s="168">
        <v>920.87528399999997</v>
      </c>
      <c r="G30" s="168">
        <v>1085.3256240000001</v>
      </c>
      <c r="H30" s="168">
        <v>1051.6895999999999</v>
      </c>
    </row>
    <row r="31" spans="1:8" s="170" customFormat="1" ht="23.25" customHeight="1">
      <c r="A31" s="167" t="s">
        <v>41</v>
      </c>
      <c r="B31" s="9" t="s">
        <v>89</v>
      </c>
      <c r="C31" s="168">
        <f t="shared" si="4"/>
        <v>5872.8725830000003</v>
      </c>
      <c r="D31" s="168">
        <v>1176.6137229999999</v>
      </c>
      <c r="E31" s="168">
        <v>1315.901484</v>
      </c>
      <c r="F31" s="168">
        <v>960.919848</v>
      </c>
      <c r="G31" s="168">
        <v>1248.0104160000001</v>
      </c>
      <c r="H31" s="168">
        <v>1171.4271120000001</v>
      </c>
    </row>
    <row r="32" spans="1:8" s="170" customFormat="1" ht="23.25" customHeight="1">
      <c r="A32" s="167" t="s">
        <v>41</v>
      </c>
      <c r="B32" s="9" t="s">
        <v>90</v>
      </c>
      <c r="C32" s="168">
        <f t="shared" si="4"/>
        <v>20607.805528000001</v>
      </c>
      <c r="D32" s="168">
        <v>4138.4341960000002</v>
      </c>
      <c r="E32" s="168">
        <v>4432.820976</v>
      </c>
      <c r="F32" s="168">
        <v>3315.249288</v>
      </c>
      <c r="G32" s="168">
        <v>4331.2627080000002</v>
      </c>
      <c r="H32" s="168">
        <v>4390.0383599999996</v>
      </c>
    </row>
    <row r="33" spans="1:8" s="170" customFormat="1" ht="23.25" customHeight="1">
      <c r="A33" s="167" t="s">
        <v>41</v>
      </c>
      <c r="B33" s="9" t="s">
        <v>91</v>
      </c>
      <c r="C33" s="168">
        <f t="shared" si="4"/>
        <v>2244.3366120000001</v>
      </c>
      <c r="D33" s="168">
        <v>495.87903599999999</v>
      </c>
      <c r="E33" s="168">
        <v>518.51937599999997</v>
      </c>
      <c r="F33" s="168">
        <v>372.19337999999999</v>
      </c>
      <c r="G33" s="168">
        <v>435.822228</v>
      </c>
      <c r="H33" s="168">
        <v>421.92259200000001</v>
      </c>
    </row>
    <row r="34" spans="1:8" s="170" customFormat="1" ht="32.25" customHeight="1">
      <c r="A34" s="167" t="s">
        <v>41</v>
      </c>
      <c r="B34" s="9" t="s">
        <v>92</v>
      </c>
      <c r="C34" s="168">
        <f t="shared" si="4"/>
        <v>19029.326177999999</v>
      </c>
      <c r="D34" s="168">
        <v>4216.4737859999996</v>
      </c>
      <c r="E34" s="168">
        <v>4239.3311640000002</v>
      </c>
      <c r="F34" s="168">
        <v>3094.2978119999998</v>
      </c>
      <c r="G34" s="168">
        <v>3806.7124319999998</v>
      </c>
      <c r="H34" s="168">
        <v>3672.510984</v>
      </c>
    </row>
    <row r="35" spans="1:8" s="170" customFormat="1" ht="23.25" customHeight="1">
      <c r="A35" s="167" t="s">
        <v>41</v>
      </c>
      <c r="B35" s="9" t="s">
        <v>93</v>
      </c>
      <c r="C35" s="168">
        <f t="shared" si="4"/>
        <v>3402.0166020000001</v>
      </c>
      <c r="D35" s="168">
        <v>759.01280999999994</v>
      </c>
      <c r="E35" s="168">
        <v>808.16342399999996</v>
      </c>
      <c r="F35" s="168">
        <v>547.50013200000001</v>
      </c>
      <c r="G35" s="168">
        <v>629.82255599999996</v>
      </c>
      <c r="H35" s="168">
        <v>657.51768000000004</v>
      </c>
    </row>
    <row r="36" spans="1:8" s="170" customFormat="1" ht="23.25" customHeight="1">
      <c r="A36" s="167" t="s">
        <v>41</v>
      </c>
      <c r="B36" s="9" t="s">
        <v>94</v>
      </c>
      <c r="C36" s="168">
        <f t="shared" si="4"/>
        <v>4932.085462</v>
      </c>
      <c r="D36" s="168">
        <v>1072.9820500000001</v>
      </c>
      <c r="E36" s="168">
        <v>1070.0784719999999</v>
      </c>
      <c r="F36" s="168">
        <v>803.25025200000005</v>
      </c>
      <c r="G36" s="168">
        <v>966.36416399999996</v>
      </c>
      <c r="H36" s="168">
        <v>1019.410524</v>
      </c>
    </row>
    <row r="37" spans="1:8" s="170" customFormat="1" ht="23.25" customHeight="1">
      <c r="A37" s="167" t="s">
        <v>41</v>
      </c>
      <c r="B37" s="9" t="s">
        <v>95</v>
      </c>
      <c r="C37" s="168">
        <f t="shared" si="4"/>
        <v>7737.5961950000001</v>
      </c>
      <c r="D37" s="168">
        <v>1651.2914390000001</v>
      </c>
      <c r="E37" s="168">
        <v>1617.177852</v>
      </c>
      <c r="F37" s="168">
        <v>1064.867436</v>
      </c>
      <c r="G37" s="168">
        <v>1644.455412</v>
      </c>
      <c r="H37" s="168">
        <v>1759.8040559999999</v>
      </c>
    </row>
    <row r="38" spans="1:8" s="170" customFormat="1" ht="32.25" customHeight="1">
      <c r="A38" s="167" t="s">
        <v>41</v>
      </c>
      <c r="B38" s="9" t="s">
        <v>96</v>
      </c>
      <c r="C38" s="168">
        <f t="shared" si="4"/>
        <v>3697.5558600000004</v>
      </c>
      <c r="D38" s="168">
        <v>687.49279200000001</v>
      </c>
      <c r="E38" s="168">
        <v>834.67166399999996</v>
      </c>
      <c r="F38" s="169">
        <v>592.538544</v>
      </c>
      <c r="G38" s="168">
        <v>798.47938799999997</v>
      </c>
      <c r="H38" s="168">
        <v>784.37347199999999</v>
      </c>
    </row>
    <row r="39" spans="1:8" s="170" customFormat="1" ht="32.25" customHeight="1">
      <c r="A39" s="167" t="s">
        <v>41</v>
      </c>
      <c r="B39" s="9" t="s">
        <v>97</v>
      </c>
      <c r="C39" s="168">
        <f t="shared" si="4"/>
        <v>14150.400551999999</v>
      </c>
      <c r="D39" s="168">
        <v>2288.0708639999998</v>
      </c>
      <c r="E39" s="168">
        <v>3350.8123919999998</v>
      </c>
      <c r="F39" s="168">
        <v>2418.4813319999998</v>
      </c>
      <c r="G39" s="168">
        <v>3131.0946720000002</v>
      </c>
      <c r="H39" s="168">
        <v>2961.941292</v>
      </c>
    </row>
    <row r="40" spans="1:8" s="170" customFormat="1" ht="24" customHeight="1">
      <c r="A40" s="167" t="s">
        <v>41</v>
      </c>
      <c r="B40" s="9" t="s">
        <v>98</v>
      </c>
      <c r="C40" s="168">
        <f t="shared" si="4"/>
        <v>10342.911096</v>
      </c>
      <c r="D40" s="168">
        <v>1588.2714000000001</v>
      </c>
      <c r="E40" s="168">
        <v>2520.1141200000002</v>
      </c>
      <c r="F40" s="168">
        <v>1904.35248</v>
      </c>
      <c r="G40" s="168">
        <v>2280.2612399999998</v>
      </c>
      <c r="H40" s="168">
        <v>2049.9118560000002</v>
      </c>
    </row>
    <row r="41" spans="1:8" s="170" customFormat="1" ht="24" customHeight="1">
      <c r="A41" s="167" t="s">
        <v>41</v>
      </c>
      <c r="B41" s="9" t="s">
        <v>99</v>
      </c>
      <c r="C41" s="168">
        <f t="shared" si="4"/>
        <v>14754.364740000001</v>
      </c>
      <c r="D41" s="168">
        <v>2230.1953199999998</v>
      </c>
      <c r="E41" s="168">
        <v>3471.2012880000002</v>
      </c>
      <c r="F41" s="168">
        <v>2550.0227759999998</v>
      </c>
      <c r="G41" s="168">
        <v>3192.2790839999998</v>
      </c>
      <c r="H41" s="168">
        <v>3310.6662719999999</v>
      </c>
    </row>
    <row r="42" spans="1:8" s="170" customFormat="1" ht="24" customHeight="1">
      <c r="A42" s="167" t="s">
        <v>41</v>
      </c>
      <c r="B42" s="9" t="s">
        <v>100</v>
      </c>
      <c r="C42" s="168">
        <f t="shared" si="4"/>
        <v>4092.078708</v>
      </c>
      <c r="D42" s="168">
        <v>482.83441199999999</v>
      </c>
      <c r="E42" s="168">
        <v>1041.8838840000001</v>
      </c>
      <c r="F42" s="168">
        <v>744.75291600000003</v>
      </c>
      <c r="G42" s="168">
        <v>896.80838400000005</v>
      </c>
      <c r="H42" s="168">
        <v>925.79911200000004</v>
      </c>
    </row>
    <row r="43" spans="1:8" s="170" customFormat="1" ht="24" customHeight="1">
      <c r="A43" s="167" t="s">
        <v>41</v>
      </c>
      <c r="B43" s="9" t="s">
        <v>101</v>
      </c>
      <c r="C43" s="168">
        <f t="shared" si="4"/>
        <v>13092.850763999999</v>
      </c>
      <c r="D43" s="168">
        <v>0</v>
      </c>
      <c r="E43" s="168">
        <v>4346.2976399999998</v>
      </c>
      <c r="F43" s="168">
        <v>2395.0721520000002</v>
      </c>
      <c r="G43" s="168">
        <v>3157.119612</v>
      </c>
      <c r="H43" s="168">
        <v>3194.3613599999999</v>
      </c>
    </row>
    <row r="44" spans="1:8" s="170" customFormat="1" ht="32.25" customHeight="1">
      <c r="A44" s="167" t="s">
        <v>41</v>
      </c>
      <c r="B44" s="9" t="s">
        <v>102</v>
      </c>
      <c r="C44" s="168">
        <f t="shared" si="4"/>
        <v>12034.021175999998</v>
      </c>
      <c r="D44" s="168">
        <v>0</v>
      </c>
      <c r="E44" s="168">
        <v>3466.5404760000001</v>
      </c>
      <c r="F44" s="168">
        <v>2473.7559839999999</v>
      </c>
      <c r="G44" s="168">
        <v>3136.9377599999998</v>
      </c>
      <c r="H44" s="168">
        <v>2956.7869559999999</v>
      </c>
    </row>
    <row r="45" spans="1:8" s="170" customFormat="1" ht="32.25" customHeight="1">
      <c r="A45" s="167" t="s">
        <v>41</v>
      </c>
      <c r="B45" s="9" t="s">
        <v>103</v>
      </c>
      <c r="C45" s="168">
        <f t="shared" si="4"/>
        <v>11748.346163999999</v>
      </c>
      <c r="D45" s="168">
        <v>0</v>
      </c>
      <c r="E45" s="168">
        <v>2924.888868</v>
      </c>
      <c r="F45" s="168">
        <v>2602.7376119999999</v>
      </c>
      <c r="G45" s="168">
        <v>3264.2260919999999</v>
      </c>
      <c r="H45" s="168">
        <v>2956.4935919999998</v>
      </c>
    </row>
    <row r="46" spans="1:8" s="170" customFormat="1" ht="23.25" customHeight="1">
      <c r="A46" s="167" t="s">
        <v>41</v>
      </c>
      <c r="B46" s="9" t="s">
        <v>104</v>
      </c>
      <c r="C46" s="168">
        <f t="shared" si="4"/>
        <v>3402.0396000000001</v>
      </c>
      <c r="D46" s="168">
        <v>0</v>
      </c>
      <c r="E46" s="168">
        <v>802.97204399999998</v>
      </c>
      <c r="F46" s="168">
        <v>749.13224400000001</v>
      </c>
      <c r="G46" s="168">
        <v>920.04361200000005</v>
      </c>
      <c r="H46" s="168">
        <v>929.89170000000001</v>
      </c>
    </row>
    <row r="47" spans="1:8" s="170" customFormat="1" ht="23.25" customHeight="1">
      <c r="A47" s="167" t="s">
        <v>41</v>
      </c>
      <c r="B47" s="9" t="s">
        <v>105</v>
      </c>
      <c r="C47" s="168">
        <f t="shared" si="4"/>
        <v>6244.9718039999998</v>
      </c>
      <c r="D47" s="168">
        <v>0</v>
      </c>
      <c r="E47" s="168">
        <v>1313.6792760000001</v>
      </c>
      <c r="F47" s="168">
        <v>1410.7509</v>
      </c>
      <c r="G47" s="168">
        <v>1747.9346760000001</v>
      </c>
      <c r="H47" s="168">
        <v>1772.6069520000001</v>
      </c>
    </row>
    <row r="48" spans="1:8" s="170" customFormat="1" ht="23.25" customHeight="1">
      <c r="A48" s="167" t="s">
        <v>41</v>
      </c>
      <c r="B48" s="9" t="s">
        <v>106</v>
      </c>
      <c r="C48" s="168">
        <f t="shared" si="4"/>
        <v>8227.9473120000002</v>
      </c>
      <c r="D48" s="168">
        <v>0</v>
      </c>
      <c r="E48" s="168">
        <v>2015.2522799999999</v>
      </c>
      <c r="F48" s="168">
        <v>1765.381932</v>
      </c>
      <c r="G48" s="168">
        <v>2178.4848480000001</v>
      </c>
      <c r="H48" s="168">
        <v>2268.8282519999998</v>
      </c>
    </row>
    <row r="49" spans="1:8" s="170" customFormat="1" ht="23.25" customHeight="1">
      <c r="A49" s="167" t="s">
        <v>41</v>
      </c>
      <c r="B49" s="9" t="s">
        <v>107</v>
      </c>
      <c r="C49" s="168">
        <f t="shared" si="4"/>
        <v>5514.6378599999998</v>
      </c>
      <c r="D49" s="168">
        <v>0</v>
      </c>
      <c r="E49" s="168">
        <v>1096.45092</v>
      </c>
      <c r="F49" s="168">
        <v>1193.2002359999999</v>
      </c>
      <c r="G49" s="168">
        <v>1531.633212</v>
      </c>
      <c r="H49" s="168">
        <v>1693.353492</v>
      </c>
    </row>
    <row r="50" spans="1:8" s="170" customFormat="1" ht="23.25" customHeight="1">
      <c r="A50" s="167" t="s">
        <v>41</v>
      </c>
      <c r="B50" s="9" t="s">
        <v>108</v>
      </c>
      <c r="C50" s="168">
        <f t="shared" si="4"/>
        <v>6060.7830599999998</v>
      </c>
      <c r="D50" s="168">
        <v>0</v>
      </c>
      <c r="E50" s="168">
        <v>339.60787199999999</v>
      </c>
      <c r="F50" s="168">
        <v>1491.397344</v>
      </c>
      <c r="G50" s="168">
        <v>1981.5026399999999</v>
      </c>
      <c r="H50" s="168">
        <v>2248.275204</v>
      </c>
    </row>
    <row r="51" spans="1:8" s="178" customFormat="1" ht="23.25" customHeight="1">
      <c r="A51" s="175" t="s">
        <v>41</v>
      </c>
      <c r="B51" s="176" t="s">
        <v>109</v>
      </c>
      <c r="C51" s="168">
        <f t="shared" si="4"/>
        <v>3876.3949320000002</v>
      </c>
      <c r="D51" s="177">
        <v>0</v>
      </c>
      <c r="E51" s="177">
        <v>755.19259199999999</v>
      </c>
      <c r="F51" s="177">
        <v>864.00363600000003</v>
      </c>
      <c r="G51" s="177">
        <v>1145.4529319999999</v>
      </c>
      <c r="H51" s="177">
        <v>1111.745772</v>
      </c>
    </row>
    <row r="52" spans="1:8" s="170" customFormat="1" ht="23.25" customHeight="1">
      <c r="A52" s="167" t="s">
        <v>41</v>
      </c>
      <c r="B52" s="9" t="s">
        <v>110</v>
      </c>
      <c r="C52" s="168">
        <f t="shared" si="4"/>
        <v>2881.038528</v>
      </c>
      <c r="D52" s="168">
        <v>0</v>
      </c>
      <c r="E52" s="168"/>
      <c r="F52" s="168"/>
      <c r="G52" s="168">
        <v>1317.4495199999999</v>
      </c>
      <c r="H52" s="168">
        <v>1563.5890079999999</v>
      </c>
    </row>
    <row r="53" spans="1:8" s="170" customFormat="1" ht="23.25" customHeight="1">
      <c r="A53" s="167" t="s">
        <v>41</v>
      </c>
      <c r="B53" s="9" t="s">
        <v>111</v>
      </c>
      <c r="C53" s="168">
        <f t="shared" si="4"/>
        <v>3415.4214080000002</v>
      </c>
      <c r="D53" s="168">
        <v>0</v>
      </c>
      <c r="E53" s="168"/>
      <c r="F53" s="168">
        <v>802.59720800000002</v>
      </c>
      <c r="G53" s="168">
        <v>1322.1106560000001</v>
      </c>
      <c r="H53" s="168">
        <v>1290.713544</v>
      </c>
    </row>
    <row r="54" spans="1:8" s="170" customFormat="1" ht="23.25" customHeight="1">
      <c r="A54" s="167" t="s">
        <v>41</v>
      </c>
      <c r="B54" s="9" t="s">
        <v>112</v>
      </c>
      <c r="C54" s="168">
        <f t="shared" si="4"/>
        <v>2260.5779990000001</v>
      </c>
      <c r="D54" s="168">
        <v>0</v>
      </c>
      <c r="E54" s="168"/>
      <c r="F54" s="168">
        <v>545.98644000000002</v>
      </c>
      <c r="G54" s="168">
        <v>554.25345500000003</v>
      </c>
      <c r="H54" s="168">
        <v>1160.3381039999999</v>
      </c>
    </row>
    <row r="55" spans="1:8" s="170" customFormat="1" ht="23.25" customHeight="1">
      <c r="A55" s="167" t="s">
        <v>41</v>
      </c>
      <c r="B55" s="9" t="s">
        <v>113</v>
      </c>
      <c r="C55" s="168">
        <f t="shared" si="4"/>
        <v>7108.4504410000009</v>
      </c>
      <c r="D55" s="168">
        <v>0</v>
      </c>
      <c r="E55" s="168"/>
      <c r="F55" s="168">
        <v>1888.849404</v>
      </c>
      <c r="G55" s="168">
        <v>2656.7817730000002</v>
      </c>
      <c r="H55" s="168">
        <v>2562.8192640000002</v>
      </c>
    </row>
    <row r="56" spans="1:8" s="170" customFormat="1" ht="23.25" customHeight="1">
      <c r="A56" s="167" t="s">
        <v>41</v>
      </c>
      <c r="B56" s="9" t="s">
        <v>114</v>
      </c>
      <c r="C56" s="168">
        <f t="shared" si="4"/>
        <v>7174.9523520000002</v>
      </c>
      <c r="D56" s="168">
        <v>0</v>
      </c>
      <c r="E56" s="168"/>
      <c r="F56" s="168">
        <v>1838.4572880000001</v>
      </c>
      <c r="G56" s="168">
        <v>2572.4233439999998</v>
      </c>
      <c r="H56" s="168">
        <v>2764.0717199999999</v>
      </c>
    </row>
    <row r="57" spans="1:8" s="170" customFormat="1" ht="23.25" customHeight="1">
      <c r="A57" s="167" t="s">
        <v>41</v>
      </c>
      <c r="B57" s="9" t="s">
        <v>115</v>
      </c>
      <c r="C57" s="168">
        <f t="shared" si="4"/>
        <v>6622.6050359999999</v>
      </c>
      <c r="D57" s="168">
        <v>0</v>
      </c>
      <c r="E57" s="168"/>
      <c r="F57" s="168">
        <v>1747.7926560000001</v>
      </c>
      <c r="G57" s="168">
        <v>2435.4510839999998</v>
      </c>
      <c r="H57" s="168">
        <v>2439.361296</v>
      </c>
    </row>
    <row r="58" spans="1:8" s="170" customFormat="1" ht="23.25" customHeight="1">
      <c r="A58" s="167" t="s">
        <v>41</v>
      </c>
      <c r="B58" s="9" t="s">
        <v>116</v>
      </c>
      <c r="C58" s="168">
        <f t="shared" si="4"/>
        <v>54.907091999999999</v>
      </c>
      <c r="D58" s="168">
        <v>0</v>
      </c>
      <c r="E58" s="168"/>
      <c r="F58" s="168">
        <v>38.246040000000001</v>
      </c>
      <c r="G58" s="168">
        <v>8.3347920000000002</v>
      </c>
      <c r="H58" s="168">
        <v>8.3262599999999996</v>
      </c>
    </row>
    <row r="59" spans="1:8" s="170" customFormat="1" ht="23.25" customHeight="1">
      <c r="A59" s="167" t="s">
        <v>41</v>
      </c>
      <c r="B59" s="9" t="s">
        <v>117</v>
      </c>
      <c r="C59" s="168">
        <f t="shared" si="4"/>
        <v>2779.9867080000004</v>
      </c>
      <c r="D59" s="168">
        <v>0</v>
      </c>
      <c r="E59" s="168"/>
      <c r="F59" s="168">
        <v>518.14674000000002</v>
      </c>
      <c r="G59" s="168">
        <v>1146.3525</v>
      </c>
      <c r="H59" s="168">
        <v>1115.487468</v>
      </c>
    </row>
    <row r="60" spans="1:8" s="170" customFormat="1" ht="23.25" customHeight="1">
      <c r="A60" s="167" t="s">
        <v>41</v>
      </c>
      <c r="B60" s="9" t="s">
        <v>118</v>
      </c>
      <c r="C60" s="168">
        <f t="shared" si="4"/>
        <v>1607.2823519999999</v>
      </c>
      <c r="D60" s="168">
        <v>0</v>
      </c>
      <c r="E60" s="168"/>
      <c r="F60" s="168">
        <v>132.023628</v>
      </c>
      <c r="G60" s="168">
        <v>740.80400399999996</v>
      </c>
      <c r="H60" s="168">
        <v>734.45471999999995</v>
      </c>
    </row>
    <row r="61" spans="1:8" s="170" customFormat="1" ht="23.25" customHeight="1">
      <c r="A61" s="167" t="s">
        <v>41</v>
      </c>
      <c r="B61" s="9" t="s">
        <v>119</v>
      </c>
      <c r="C61" s="168">
        <f t="shared" si="4"/>
        <v>2223.7081559999997</v>
      </c>
      <c r="D61" s="168">
        <v>0</v>
      </c>
      <c r="E61" s="168"/>
      <c r="F61" s="168">
        <v>0</v>
      </c>
      <c r="G61" s="168">
        <v>1064.144736</v>
      </c>
      <c r="H61" s="168">
        <v>1159.56342</v>
      </c>
    </row>
    <row r="62" spans="1:8" s="170" customFormat="1" ht="23.25" customHeight="1">
      <c r="A62" s="167" t="s">
        <v>41</v>
      </c>
      <c r="B62" s="9" t="s">
        <v>120</v>
      </c>
      <c r="C62" s="168">
        <f t="shared" si="4"/>
        <v>5858.4553559999995</v>
      </c>
      <c r="D62" s="168">
        <v>0</v>
      </c>
      <c r="E62" s="168"/>
      <c r="F62" s="168">
        <v>1441.01214</v>
      </c>
      <c r="G62" s="168">
        <v>2243.6180279999999</v>
      </c>
      <c r="H62" s="168">
        <v>2173.8251879999998</v>
      </c>
    </row>
    <row r="63" spans="1:8" s="170" customFormat="1" ht="23.25" customHeight="1">
      <c r="A63" s="167" t="s">
        <v>41</v>
      </c>
      <c r="B63" s="9" t="s">
        <v>121</v>
      </c>
      <c r="C63" s="168">
        <f t="shared" si="4"/>
        <v>5258.0344320000004</v>
      </c>
      <c r="D63" s="168">
        <v>0</v>
      </c>
      <c r="E63" s="168"/>
      <c r="F63" s="168">
        <v>0</v>
      </c>
      <c r="G63" s="168">
        <v>2112.032592</v>
      </c>
      <c r="H63" s="168">
        <v>3146.0018399999999</v>
      </c>
    </row>
    <row r="64" spans="1:8" s="170" customFormat="1" ht="23.25" customHeight="1">
      <c r="A64" s="167" t="s">
        <v>41</v>
      </c>
      <c r="B64" s="9" t="s">
        <v>122</v>
      </c>
      <c r="C64" s="168">
        <f t="shared" si="4"/>
        <v>14667.448284</v>
      </c>
      <c r="D64" s="168">
        <v>0</v>
      </c>
      <c r="E64" s="168"/>
      <c r="F64" s="168">
        <v>1288.911276</v>
      </c>
      <c r="G64" s="168">
        <v>6671.2610519999998</v>
      </c>
      <c r="H64" s="168">
        <v>6707.2759560000004</v>
      </c>
    </row>
    <row r="65" spans="1:8" s="170" customFormat="1" ht="23.25" customHeight="1">
      <c r="A65" s="167" t="s">
        <v>41</v>
      </c>
      <c r="B65" s="9" t="s">
        <v>123</v>
      </c>
      <c r="C65" s="168">
        <f t="shared" si="4"/>
        <v>7726.5650159999996</v>
      </c>
      <c r="D65" s="168">
        <v>0</v>
      </c>
      <c r="E65" s="168"/>
      <c r="F65" s="168">
        <v>0</v>
      </c>
      <c r="G65" s="168">
        <v>0</v>
      </c>
      <c r="H65" s="168">
        <v>7726.5650159999996</v>
      </c>
    </row>
    <row r="66" spans="1:8" s="170" customFormat="1" ht="23.25" customHeight="1">
      <c r="A66" s="167" t="s">
        <v>41</v>
      </c>
      <c r="B66" s="9" t="s">
        <v>124</v>
      </c>
      <c r="C66" s="168">
        <f t="shared" si="4"/>
        <v>2233.7641800000001</v>
      </c>
      <c r="D66" s="168">
        <v>0</v>
      </c>
      <c r="E66" s="168"/>
      <c r="F66" s="168">
        <v>0</v>
      </c>
      <c r="G66" s="170">
        <v>949.49762399999997</v>
      </c>
      <c r="H66" s="168">
        <v>1284.266556</v>
      </c>
    </row>
    <row r="67" spans="1:8" s="170" customFormat="1" ht="23.25" customHeight="1">
      <c r="A67" s="167" t="s">
        <v>41</v>
      </c>
      <c r="B67" s="9" t="s">
        <v>383</v>
      </c>
      <c r="C67" s="168">
        <f t="shared" si="4"/>
        <v>4617.1081080000004</v>
      </c>
      <c r="D67" s="168"/>
      <c r="E67" s="168"/>
      <c r="F67" s="168">
        <v>1204.0428959999999</v>
      </c>
      <c r="G67" s="168">
        <v>1704.622392</v>
      </c>
      <c r="H67" s="168">
        <v>1708.44282</v>
      </c>
    </row>
    <row r="68" spans="1:8" s="170" customFormat="1" ht="23.25" customHeight="1">
      <c r="A68" s="167" t="s">
        <v>41</v>
      </c>
      <c r="B68" s="9" t="s">
        <v>384</v>
      </c>
      <c r="C68" s="168">
        <f t="shared" si="4"/>
        <v>1566.141588</v>
      </c>
      <c r="D68" s="168"/>
      <c r="E68" s="168"/>
      <c r="F68" s="168">
        <v>179.35898399999999</v>
      </c>
      <c r="G68" s="168">
        <v>715.04949599999998</v>
      </c>
      <c r="H68" s="168">
        <v>671.73310800000002</v>
      </c>
    </row>
    <row r="69" spans="1:8" s="170" customFormat="1" ht="23.25" customHeight="1">
      <c r="A69" s="167" t="s">
        <v>41</v>
      </c>
      <c r="B69" s="9" t="s">
        <v>385</v>
      </c>
      <c r="C69" s="168">
        <f t="shared" si="4"/>
        <v>7524.3622319999995</v>
      </c>
      <c r="D69" s="168"/>
      <c r="E69" s="168"/>
      <c r="F69" s="168">
        <v>1582.8392879999999</v>
      </c>
      <c r="G69" s="168">
        <v>2891.9354760000001</v>
      </c>
      <c r="H69" s="168">
        <v>3049.5874680000002</v>
      </c>
    </row>
    <row r="70" spans="1:8" s="170" customFormat="1" ht="32.25" customHeight="1">
      <c r="A70" s="167" t="s">
        <v>41</v>
      </c>
      <c r="B70" s="9" t="s">
        <v>386</v>
      </c>
      <c r="C70" s="168">
        <f t="shared" si="4"/>
        <v>3473.8705800000002</v>
      </c>
      <c r="D70" s="168"/>
      <c r="E70" s="168"/>
      <c r="F70" s="168">
        <v>0</v>
      </c>
      <c r="G70" s="168">
        <v>698.90396399999997</v>
      </c>
      <c r="H70" s="168">
        <v>2774.9666160000002</v>
      </c>
    </row>
    <row r="71" spans="1:8" s="170" customFormat="1" ht="24.75" customHeight="1">
      <c r="A71" s="167" t="s">
        <v>41</v>
      </c>
      <c r="B71" s="9" t="s">
        <v>387</v>
      </c>
      <c r="C71" s="168">
        <f t="shared" si="4"/>
        <v>1702.190556</v>
      </c>
      <c r="D71" s="168"/>
      <c r="E71" s="168"/>
      <c r="F71" s="168">
        <v>0</v>
      </c>
      <c r="G71" s="168">
        <v>615.96410400000002</v>
      </c>
      <c r="H71" s="168">
        <v>1086.2264520000001</v>
      </c>
    </row>
    <row r="72" spans="1:8" s="170" customFormat="1" ht="24.75" customHeight="1">
      <c r="A72" s="167" t="s">
        <v>41</v>
      </c>
      <c r="B72" s="9" t="s">
        <v>388</v>
      </c>
      <c r="C72" s="168">
        <f t="shared" si="4"/>
        <v>1980.1028160000001</v>
      </c>
      <c r="D72" s="168"/>
      <c r="E72" s="168"/>
      <c r="F72" s="168">
        <v>0</v>
      </c>
      <c r="G72" s="168">
        <v>835.23653999999999</v>
      </c>
      <c r="H72" s="168">
        <v>1144.866276</v>
      </c>
    </row>
    <row r="73" spans="1:8" s="170" customFormat="1" ht="32.25" customHeight="1">
      <c r="A73" s="167" t="s">
        <v>41</v>
      </c>
      <c r="B73" s="9" t="s">
        <v>389</v>
      </c>
      <c r="C73" s="168">
        <f t="shared" si="4"/>
        <v>891.78120000000001</v>
      </c>
      <c r="D73" s="168"/>
      <c r="E73" s="168"/>
      <c r="F73" s="168">
        <v>0</v>
      </c>
      <c r="G73" s="168">
        <v>206.20573200000001</v>
      </c>
      <c r="H73" s="168">
        <v>685.575468</v>
      </c>
    </row>
    <row r="74" spans="1:8" s="170" customFormat="1" ht="23.25" customHeight="1">
      <c r="A74" s="167" t="s">
        <v>41</v>
      </c>
      <c r="B74" s="9" t="s">
        <v>390</v>
      </c>
      <c r="C74" s="168">
        <f>D74+E74+F74+G74+H74</f>
        <v>1543.2571440000002</v>
      </c>
      <c r="D74" s="168"/>
      <c r="E74" s="168"/>
      <c r="F74" s="168">
        <v>0</v>
      </c>
      <c r="G74" s="168">
        <v>517.63881600000002</v>
      </c>
      <c r="H74" s="168">
        <v>1025.618328</v>
      </c>
    </row>
    <row r="75" spans="1:8" s="170" customFormat="1" ht="23.25" customHeight="1">
      <c r="A75" s="167" t="s">
        <v>41</v>
      </c>
      <c r="B75" s="9" t="s">
        <v>391</v>
      </c>
      <c r="C75" s="168">
        <f t="shared" si="4"/>
        <v>1131.8450399999999</v>
      </c>
      <c r="D75" s="168"/>
      <c r="E75" s="168"/>
      <c r="F75" s="168">
        <v>0</v>
      </c>
      <c r="G75" s="168">
        <v>142.730964</v>
      </c>
      <c r="H75" s="168">
        <v>989.11407599999995</v>
      </c>
    </row>
    <row r="76" spans="1:8" s="170" customFormat="1" ht="23.25" customHeight="1">
      <c r="A76" s="167" t="s">
        <v>41</v>
      </c>
      <c r="B76" s="9" t="s">
        <v>392</v>
      </c>
      <c r="C76" s="168">
        <f t="shared" si="4"/>
        <v>2220.3576000000003</v>
      </c>
      <c r="D76" s="168"/>
      <c r="E76" s="168"/>
      <c r="F76" s="168">
        <v>0</v>
      </c>
      <c r="G76" s="168">
        <v>1054.781244</v>
      </c>
      <c r="H76" s="168">
        <v>1165.576356</v>
      </c>
    </row>
    <row r="77" spans="1:8" s="170" customFormat="1" ht="23.25" customHeight="1">
      <c r="A77" s="167" t="s">
        <v>41</v>
      </c>
      <c r="B77" s="9" t="s">
        <v>393</v>
      </c>
      <c r="C77" s="168">
        <f t="shared" si="4"/>
        <v>655.20108000000005</v>
      </c>
      <c r="D77" s="168"/>
      <c r="E77" s="168"/>
      <c r="F77" s="168">
        <v>0</v>
      </c>
      <c r="G77" s="168">
        <v>0</v>
      </c>
      <c r="H77" s="168">
        <v>655.20108000000005</v>
      </c>
    </row>
    <row r="78" spans="1:8" s="170" customFormat="1" ht="23.25" customHeight="1">
      <c r="A78" s="167" t="s">
        <v>41</v>
      </c>
      <c r="B78" s="9" t="s">
        <v>394</v>
      </c>
      <c r="C78" s="168">
        <f t="shared" si="4"/>
        <v>846.61729200000002</v>
      </c>
      <c r="D78" s="168"/>
      <c r="E78" s="168"/>
      <c r="F78" s="168">
        <v>0</v>
      </c>
      <c r="G78" s="168">
        <v>0</v>
      </c>
      <c r="H78" s="168">
        <v>846.61729200000002</v>
      </c>
    </row>
    <row r="79" spans="1:8" s="170" customFormat="1" ht="32.25" customHeight="1">
      <c r="A79" s="167" t="s">
        <v>41</v>
      </c>
      <c r="B79" s="9" t="s">
        <v>395</v>
      </c>
      <c r="C79" s="168">
        <f t="shared" si="4"/>
        <v>1529.14986</v>
      </c>
      <c r="D79" s="168"/>
      <c r="E79" s="168"/>
      <c r="F79" s="168">
        <v>0</v>
      </c>
      <c r="G79" s="168">
        <v>0</v>
      </c>
      <c r="H79" s="168">
        <v>1529.14986</v>
      </c>
    </row>
    <row r="80" spans="1:8" s="170" customFormat="1" ht="32.25" customHeight="1">
      <c r="A80" s="167" t="s">
        <v>41</v>
      </c>
      <c r="B80" s="9" t="s">
        <v>396</v>
      </c>
      <c r="C80" s="168">
        <f>D80+E80+F80+G80+H80</f>
        <v>2070.9981360000002</v>
      </c>
      <c r="D80" s="168"/>
      <c r="E80" s="168"/>
      <c r="F80" s="168"/>
      <c r="G80" s="168">
        <v>0</v>
      </c>
      <c r="H80" s="168">
        <v>2070.9981360000002</v>
      </c>
    </row>
    <row r="81" spans="1:8" s="174" customFormat="1" ht="30.75" customHeight="1">
      <c r="A81" s="179" t="s">
        <v>397</v>
      </c>
      <c r="B81" s="172" t="s">
        <v>1102</v>
      </c>
      <c r="C81" s="173">
        <f t="shared" ref="C81:C93" si="5">D81+E81+F81+G81+H81</f>
        <v>1209.5647630000001</v>
      </c>
      <c r="D81" s="173">
        <f>SUM(D82:D91)</f>
        <v>233.59870699999999</v>
      </c>
      <c r="E81" s="173">
        <f t="shared" ref="E81:G81" si="6">SUM(E82:E91)</f>
        <v>233.20362</v>
      </c>
      <c r="F81" s="173">
        <f t="shared" si="6"/>
        <v>239.76118400000001</v>
      </c>
      <c r="G81" s="173">
        <f t="shared" si="6"/>
        <v>237.67946799999999</v>
      </c>
      <c r="H81" s="180">
        <f>SUM(H82:H91)</f>
        <v>265.32178400000004</v>
      </c>
    </row>
    <row r="82" spans="1:8" s="170" customFormat="1" ht="27" customHeight="1">
      <c r="A82" s="167" t="s">
        <v>41</v>
      </c>
      <c r="B82" s="9" t="s">
        <v>125</v>
      </c>
      <c r="C82" s="168">
        <f>D82+E82+F82+G82+H82</f>
        <v>144.061151</v>
      </c>
      <c r="D82" s="168">
        <v>32.937099000000003</v>
      </c>
      <c r="E82" s="168">
        <v>27.493856000000001</v>
      </c>
      <c r="F82" s="168">
        <v>26.998087999999999</v>
      </c>
      <c r="G82" s="168">
        <v>27.096108000000001</v>
      </c>
      <c r="H82" s="168">
        <v>29.536000000000001</v>
      </c>
    </row>
    <row r="83" spans="1:8" s="170" customFormat="1" ht="31.5" customHeight="1">
      <c r="A83" s="167" t="s">
        <v>41</v>
      </c>
      <c r="B83" s="9" t="s">
        <v>126</v>
      </c>
      <c r="C83" s="168">
        <f t="shared" ref="C83:C91" si="7">D83+E83+F83+G83+H83</f>
        <v>28.336255999999999</v>
      </c>
      <c r="D83" s="168">
        <v>0</v>
      </c>
      <c r="E83" s="168">
        <v>5.8182280000000004</v>
      </c>
      <c r="F83" s="168">
        <v>6.7928119999999996</v>
      </c>
      <c r="G83" s="168">
        <v>7.6278800000000002</v>
      </c>
      <c r="H83" s="168">
        <v>8.0973360000000003</v>
      </c>
    </row>
    <row r="84" spans="1:8" s="170" customFormat="1" ht="22.5" customHeight="1">
      <c r="A84" s="167" t="s">
        <v>41</v>
      </c>
      <c r="B84" s="9" t="s">
        <v>398</v>
      </c>
      <c r="C84" s="168">
        <f t="shared" si="7"/>
        <v>86.334918999999999</v>
      </c>
      <c r="D84" s="168">
        <v>16.120826999999998</v>
      </c>
      <c r="E84" s="168">
        <v>15.990988</v>
      </c>
      <c r="F84" s="168">
        <v>17.711511999999999</v>
      </c>
      <c r="G84" s="168">
        <v>17.833711999999998</v>
      </c>
      <c r="H84" s="168">
        <v>18.677879999999998</v>
      </c>
    </row>
    <row r="85" spans="1:8" s="170" customFormat="1" ht="22.5" customHeight="1">
      <c r="A85" s="167" t="s">
        <v>41</v>
      </c>
      <c r="B85" s="9" t="s">
        <v>127</v>
      </c>
      <c r="C85" s="168">
        <f t="shared" si="7"/>
        <v>113.62783900000001</v>
      </c>
      <c r="D85" s="168">
        <v>21.909355000000001</v>
      </c>
      <c r="E85" s="168">
        <v>21.490611999999999</v>
      </c>
      <c r="F85" s="168">
        <v>23.184044</v>
      </c>
      <c r="G85" s="168">
        <v>23.177076</v>
      </c>
      <c r="H85" s="168">
        <v>23.866752000000002</v>
      </c>
    </row>
    <row r="86" spans="1:8" s="170" customFormat="1" ht="22.5" customHeight="1">
      <c r="A86" s="167" t="s">
        <v>41</v>
      </c>
      <c r="B86" s="9" t="s">
        <v>128</v>
      </c>
      <c r="C86" s="168">
        <f t="shared" si="7"/>
        <v>9.0640879999999999</v>
      </c>
      <c r="D86" s="168">
        <v>2.2090839999999998</v>
      </c>
      <c r="E86" s="168">
        <v>1.5736760000000001</v>
      </c>
      <c r="F86" s="168">
        <v>1.8530199999999999</v>
      </c>
      <c r="G86" s="168">
        <v>1.744964</v>
      </c>
      <c r="H86" s="168">
        <v>1.683344</v>
      </c>
    </row>
    <row r="87" spans="1:8" s="170" customFormat="1" ht="22.5" customHeight="1">
      <c r="A87" s="167" t="s">
        <v>41</v>
      </c>
      <c r="B87" s="9" t="s">
        <v>129</v>
      </c>
      <c r="C87" s="168">
        <f t="shared" si="7"/>
        <v>54.792251000000007</v>
      </c>
      <c r="D87" s="168">
        <v>10.478319000000001</v>
      </c>
      <c r="E87" s="168">
        <v>10.220496000000001</v>
      </c>
      <c r="F87" s="168">
        <v>10.918544000000001</v>
      </c>
      <c r="G87" s="168">
        <v>11.327056000000001</v>
      </c>
      <c r="H87" s="168">
        <v>11.847835999999999</v>
      </c>
    </row>
    <row r="88" spans="1:8" s="170" customFormat="1" ht="22.5" customHeight="1">
      <c r="A88" s="167" t="s">
        <v>41</v>
      </c>
      <c r="B88" s="9" t="s">
        <v>399</v>
      </c>
      <c r="C88" s="168">
        <f t="shared" si="7"/>
        <v>755.07207900000003</v>
      </c>
      <c r="D88" s="168">
        <v>149.94402299999999</v>
      </c>
      <c r="E88" s="168">
        <v>150.61576400000001</v>
      </c>
      <c r="F88" s="168">
        <v>152.30316400000001</v>
      </c>
      <c r="G88" s="168">
        <v>148.87267199999999</v>
      </c>
      <c r="H88" s="168">
        <v>153.336456</v>
      </c>
    </row>
    <row r="89" spans="1:8" s="170" customFormat="1" ht="45" customHeight="1">
      <c r="A89" s="167" t="s">
        <v>41</v>
      </c>
      <c r="B89" s="9" t="s">
        <v>400</v>
      </c>
      <c r="C89" s="168">
        <f t="shared" si="7"/>
        <v>1.9633640000000001</v>
      </c>
      <c r="D89" s="168"/>
      <c r="E89" s="168"/>
      <c r="F89" s="168">
        <v>0</v>
      </c>
      <c r="G89" s="168">
        <v>0</v>
      </c>
      <c r="H89" s="168">
        <v>1.9633640000000001</v>
      </c>
    </row>
    <row r="90" spans="1:8" s="170" customFormat="1" ht="56.25" customHeight="1">
      <c r="A90" s="167" t="s">
        <v>41</v>
      </c>
      <c r="B90" s="9" t="s">
        <v>401</v>
      </c>
      <c r="C90" s="168">
        <f t="shared" si="7"/>
        <v>2.6343200000000002</v>
      </c>
      <c r="D90" s="168"/>
      <c r="E90" s="168"/>
      <c r="F90" s="168">
        <v>0</v>
      </c>
      <c r="G90" s="168">
        <v>0</v>
      </c>
      <c r="H90" s="168">
        <v>2.6343200000000002</v>
      </c>
    </row>
    <row r="91" spans="1:8" s="170" customFormat="1" ht="44.25" customHeight="1">
      <c r="A91" s="167" t="s">
        <v>41</v>
      </c>
      <c r="B91" s="9" t="s">
        <v>402</v>
      </c>
      <c r="C91" s="168">
        <f t="shared" si="7"/>
        <v>13.678496000000001</v>
      </c>
      <c r="D91" s="168"/>
      <c r="E91" s="168"/>
      <c r="F91" s="168">
        <v>0</v>
      </c>
      <c r="G91" s="168">
        <v>0</v>
      </c>
      <c r="H91" s="168">
        <v>13.678496000000001</v>
      </c>
    </row>
    <row r="92" spans="1:8" s="174" customFormat="1" ht="32.25" customHeight="1">
      <c r="A92" s="181" t="s">
        <v>403</v>
      </c>
      <c r="B92" s="172" t="s">
        <v>1103</v>
      </c>
      <c r="C92" s="173">
        <f t="shared" si="5"/>
        <v>6.2792000000000003</v>
      </c>
      <c r="D92" s="173"/>
      <c r="E92" s="173"/>
      <c r="F92" s="173"/>
      <c r="G92" s="173"/>
      <c r="H92" s="173">
        <f>+H93</f>
        <v>6.2792000000000003</v>
      </c>
    </row>
    <row r="93" spans="1:8" s="170" customFormat="1" ht="26.25" customHeight="1">
      <c r="A93" s="167"/>
      <c r="B93" s="9" t="s">
        <v>404</v>
      </c>
      <c r="C93" s="168">
        <f t="shared" si="5"/>
        <v>6.2792000000000003</v>
      </c>
      <c r="D93" s="168"/>
      <c r="E93" s="168"/>
      <c r="F93" s="168"/>
      <c r="G93" s="168"/>
      <c r="H93" s="168">
        <v>6.2792000000000003</v>
      </c>
    </row>
    <row r="94" spans="1:8" s="185" customFormat="1" ht="33.75" customHeight="1">
      <c r="A94" s="182" t="s">
        <v>4</v>
      </c>
      <c r="B94" s="183" t="s">
        <v>130</v>
      </c>
      <c r="C94" s="165">
        <f>D94+E94+F94+G94+H94</f>
        <v>2010.0373100000002</v>
      </c>
      <c r="D94" s="184">
        <v>354.39956699999999</v>
      </c>
      <c r="E94" s="184">
        <v>297.592851</v>
      </c>
      <c r="F94" s="184">
        <v>333.51630799999998</v>
      </c>
      <c r="G94" s="184">
        <v>510.51158400000003</v>
      </c>
      <c r="H94" s="184">
        <v>514.01700000000005</v>
      </c>
    </row>
  </sheetData>
  <mergeCells count="7">
    <mergeCell ref="A5:B5"/>
    <mergeCell ref="A1:H1"/>
    <mergeCell ref="A2:H2"/>
    <mergeCell ref="A3:A4"/>
    <mergeCell ref="B3:B4"/>
    <mergeCell ref="C3:C4"/>
    <mergeCell ref="D3:H3"/>
  </mergeCells>
  <pageMargins left="0.4" right="0.2" top="0.39" bottom="0.41" header="0.47" footer="0.4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2"/>
  <sheetViews>
    <sheetView workbookViewId="0">
      <selection activeCell="A6" sqref="A6:XFD7"/>
    </sheetView>
  </sheetViews>
  <sheetFormatPr defaultColWidth="7.625" defaultRowHeight="12.75"/>
  <cols>
    <col min="1" max="1" width="7.875" style="4" customWidth="1"/>
    <col min="2" max="2" width="20.625" style="4" customWidth="1"/>
    <col min="3" max="3" width="14" style="4" customWidth="1"/>
    <col min="4" max="4" width="15.625" style="4" customWidth="1"/>
    <col min="5" max="5" width="15" style="4" customWidth="1"/>
    <col min="6" max="7" width="15.625" style="4" customWidth="1"/>
    <col min="8" max="8" width="17.25" style="4" customWidth="1"/>
    <col min="9" max="16384" width="7.625" style="4"/>
  </cols>
  <sheetData>
    <row r="1" spans="1:8" s="5" customFormat="1" ht="35.25" customHeight="1">
      <c r="A1" s="273" t="s">
        <v>208</v>
      </c>
      <c r="B1" s="273"/>
      <c r="C1" s="273"/>
      <c r="D1" s="273"/>
      <c r="E1" s="273"/>
      <c r="F1" s="273"/>
      <c r="G1" s="273"/>
      <c r="H1" s="273"/>
    </row>
    <row r="2" spans="1:8" ht="19.5" customHeight="1">
      <c r="A2" s="272" t="s">
        <v>70</v>
      </c>
      <c r="B2" s="272"/>
      <c r="C2" s="272"/>
      <c r="D2" s="272"/>
      <c r="E2" s="272"/>
      <c r="F2" s="272"/>
      <c r="G2" s="272"/>
      <c r="H2" s="272"/>
    </row>
    <row r="3" spans="1:8" s="6" customFormat="1" ht="28.5" customHeight="1">
      <c r="A3" s="274" t="s">
        <v>67</v>
      </c>
      <c r="B3" s="274" t="s">
        <v>1947</v>
      </c>
      <c r="C3" s="239" t="s">
        <v>407</v>
      </c>
      <c r="D3" s="274" t="s">
        <v>408</v>
      </c>
      <c r="E3" s="274"/>
      <c r="F3" s="274"/>
      <c r="G3" s="274"/>
      <c r="H3" s="274"/>
    </row>
    <row r="4" spans="1:8" s="6" customFormat="1" ht="40.5" customHeight="1">
      <c r="A4" s="274"/>
      <c r="B4" s="274"/>
      <c r="C4" s="275"/>
      <c r="D4" s="196" t="s">
        <v>76</v>
      </c>
      <c r="E4" s="196" t="s">
        <v>75</v>
      </c>
      <c r="F4" s="196" t="s">
        <v>224</v>
      </c>
      <c r="G4" s="196" t="s">
        <v>225</v>
      </c>
      <c r="H4" s="196" t="s">
        <v>1946</v>
      </c>
    </row>
    <row r="5" spans="1:8" s="8" customFormat="1" ht="50.25" customHeight="1">
      <c r="A5" s="270" t="s">
        <v>69</v>
      </c>
      <c r="B5" s="271"/>
      <c r="C5" s="199">
        <f t="shared" ref="C5:H5" si="0">SUM(C6:C8)</f>
        <v>2536843.8797019999</v>
      </c>
      <c r="D5" s="199">
        <f t="shared" si="0"/>
        <v>475305.94304600003</v>
      </c>
      <c r="E5" s="199">
        <f t="shared" si="0"/>
        <v>515844.18974600005</v>
      </c>
      <c r="F5" s="199">
        <f t="shared" si="0"/>
        <v>428076.04166300001</v>
      </c>
      <c r="G5" s="199">
        <f t="shared" si="0"/>
        <v>537369.42524700006</v>
      </c>
      <c r="H5" s="199">
        <f t="shared" si="0"/>
        <v>580248.28</v>
      </c>
    </row>
    <row r="6" spans="1:8" s="10" customFormat="1" ht="69" customHeight="1">
      <c r="A6" s="197">
        <v>1</v>
      </c>
      <c r="B6" s="198" t="s">
        <v>211</v>
      </c>
      <c r="C6" s="200">
        <f>SUM(D6,E6,F6,G6,H6,)</f>
        <v>2489251.1922880001</v>
      </c>
      <c r="D6" s="200">
        <v>466941.53016700002</v>
      </c>
      <c r="E6" s="200">
        <v>509758.39441200002</v>
      </c>
      <c r="F6" s="200">
        <f>414254.87606+2.061285</f>
        <v>414256.93734499998</v>
      </c>
      <c r="G6" s="200">
        <v>527543.05036400002</v>
      </c>
      <c r="H6" s="200">
        <v>570751.28</v>
      </c>
    </row>
    <row r="7" spans="1:8" s="10" customFormat="1" ht="50.25" customHeight="1">
      <c r="A7" s="197">
        <v>2</v>
      </c>
      <c r="B7" s="198" t="s">
        <v>136</v>
      </c>
      <c r="C7" s="200">
        <f>SUM(D7,E7,F7,G7,H7,)</f>
        <v>47592.687414</v>
      </c>
      <c r="D7" s="200">
        <v>8364.4128789999995</v>
      </c>
      <c r="E7" s="200">
        <v>6085.7953340000004</v>
      </c>
      <c r="F7" s="200">
        <v>13819.104318</v>
      </c>
      <c r="G7" s="200">
        <v>9826.3748830000004</v>
      </c>
      <c r="H7" s="200">
        <f>1895+7602</f>
        <v>9497</v>
      </c>
    </row>
    <row r="8" spans="1:8" s="10" customFormat="1" ht="50.25" customHeight="1">
      <c r="A8" s="197">
        <v>3</v>
      </c>
      <c r="B8" s="198" t="s">
        <v>137</v>
      </c>
      <c r="C8" s="200">
        <f>SUM(D8,E8,F8,G8,H8,)</f>
        <v>0</v>
      </c>
      <c r="D8" s="200">
        <v>0</v>
      </c>
      <c r="E8" s="200">
        <v>0</v>
      </c>
      <c r="F8" s="200">
        <v>0</v>
      </c>
      <c r="G8" s="200">
        <v>0</v>
      </c>
      <c r="H8" s="200">
        <v>0</v>
      </c>
    </row>
    <row r="10" spans="1:8">
      <c r="D10" s="11"/>
      <c r="E10" s="11"/>
      <c r="F10" s="11"/>
    </row>
    <row r="11" spans="1:8">
      <c r="D11" s="11"/>
      <c r="E11" s="11"/>
    </row>
    <row r="12" spans="1:8">
      <c r="D12" s="11"/>
      <c r="E12" s="11"/>
    </row>
  </sheetData>
  <mergeCells count="7">
    <mergeCell ref="A5:B5"/>
    <mergeCell ref="A2:H2"/>
    <mergeCell ref="A1:H1"/>
    <mergeCell ref="A3:A4"/>
    <mergeCell ref="B3:B4"/>
    <mergeCell ref="D3:H3"/>
    <mergeCell ref="C3:C4"/>
  </mergeCells>
  <phoneticPr fontId="3" type="noConversion"/>
  <pageMargins left="0.42" right="0.2" top="0.2" bottom="0.2"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Biểu 01. Văn bản ban hành</vt:lpstr>
      <vt:lpstr>Biểu 02. TH kết quả Thực hiện</vt:lpstr>
      <vt:lpstr>Biểu 03. Chi tiết kết quả T.H </vt:lpstr>
      <vt:lpstr>Biểu 04. Tổng hợp kinh phí</vt:lpstr>
      <vt:lpstr>Biểu 05. Kết quả T.H theo xã</vt:lpstr>
      <vt:lpstr>Biểu 06. Thực thi pháp luật</vt:lpstr>
      <vt:lpstr>Biểu 07. D. tích cung ứng DVMTR</vt:lpstr>
      <vt:lpstr>Biểu 08. Nguồn thu DVMTR</vt:lpstr>
      <vt:lpstr>Biểu 09. Chi trả tiền DVMTR</vt:lpstr>
      <vt:lpstr>'Biểu 01. Văn bản ban hành'!Print_Area</vt:lpstr>
      <vt:lpstr>'Biểu 02. TH kết quả Thực hiện'!Print_Area</vt:lpstr>
      <vt:lpstr>'Biểu 03. Chi tiết kết quả T.H '!Print_Area</vt:lpstr>
      <vt:lpstr>'Biểu 04. Tổng hợp kinh phí'!Print_Area</vt:lpstr>
      <vt:lpstr>'Biểu 05. Kết quả T.H theo xã'!Print_Area</vt:lpstr>
      <vt:lpstr>'Biểu 06. Thực thi pháp luật'!Print_Area</vt:lpstr>
      <vt:lpstr>'Biểu 08. Nguồn thu DVMTR'!Print_Area</vt:lpstr>
      <vt:lpstr>'Biểu 01. Văn bản ban hành'!Print_Titles</vt:lpstr>
      <vt:lpstr>'Biểu 03. Chi tiết kết quả T.H '!Print_Titles</vt:lpstr>
      <vt:lpstr>'Biểu 04. Tổng hợp kinh phí'!Print_Titles</vt:lpstr>
      <vt:lpstr>'Biểu 05. Kết quả T.H theo xã'!Print_Titles</vt:lpstr>
      <vt:lpstr>'Biểu 06. Thực thi pháp luật'!Print_Titles</vt:lpstr>
      <vt:lpstr>'Biểu 08. Nguồn thu DVMTR'!Print_Titles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HoDat</dc:creator>
  <cp:lastModifiedBy>129</cp:lastModifiedBy>
  <cp:lastPrinted>2025-12-15T07:09:58Z</cp:lastPrinted>
  <dcterms:created xsi:type="dcterms:W3CDTF">2023-08-03T14:04:09Z</dcterms:created>
  <dcterms:modified xsi:type="dcterms:W3CDTF">2026-02-27T10:59:36Z</dcterms:modified>
</cp:coreProperties>
</file>